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140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<sst xmlns="http://schemas.openxmlformats.org/spreadsheetml/2006/main" count="168" uniqueCount="158">
  <si>
    <t>Platz</t>
  </si>
  <si>
    <t>Name</t>
  </si>
  <si>
    <t>Vorname</t>
  </si>
  <si>
    <t>Jg.</t>
  </si>
  <si>
    <t>Verein</t>
  </si>
  <si>
    <t>Wegberg</t>
  </si>
  <si>
    <t>Eschweiler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</si>
  <si>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</si>
  <si>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</si>
  <si>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</si>
  <si>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</si>
  <si>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</si>
  <si>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</si>
  <si>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</si>
  <si>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</si>
  <si>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</si>
  <si>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</si>
  <si>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</si>
  <si>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</si>
  <si>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</si>
  <si>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</si>
  <si>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</si>
  <si>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</si>
  <si>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</si>
  <si>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</si>
  <si>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</si>
  <si>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</si>
  <si>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</si>
  <si>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</si>
  <si>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</si>
  <si>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</si>
  <si>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</si>
  <si>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</si>
  <si>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</si>
  <si>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</si>
  <si>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</si>
  <si>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</si>
  <si>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</si>
  <si>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</si>
  <si>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</si>
  <si>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</si>
  <si>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</si>
  <si>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</si>
  <si>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</si>
  <si>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Jacquemot</t>
  </si>
  <si>
    <t>Stephan</t>
  </si>
  <si>
    <t>Buschwackers</t>
  </si>
  <si>
    <t>Werker</t>
  </si>
  <si>
    <t>Markus</t>
  </si>
  <si>
    <t>TV Konzen</t>
  </si>
  <si>
    <t>Klewenhagen</t>
  </si>
  <si>
    <t>Stefan</t>
  </si>
  <si>
    <t>DJK Herzogenrath</t>
  </si>
  <si>
    <t>Aachener TG</t>
  </si>
  <si>
    <t>LSGE</t>
  </si>
  <si>
    <t>Schnorr</t>
  </si>
  <si>
    <t>Aldenhoven</t>
  </si>
  <si>
    <t>Pipper</t>
  </si>
  <si>
    <t>Christian</t>
  </si>
  <si>
    <t>TV Roetgen</t>
  </si>
  <si>
    <t>Jan</t>
  </si>
  <si>
    <t>SC Komet Steckenborn</t>
  </si>
  <si>
    <t>Flohre</t>
  </si>
  <si>
    <t>Plattfuss Aachen</t>
  </si>
  <si>
    <t>Obgenoth</t>
  </si>
  <si>
    <t>Alexander</t>
  </si>
  <si>
    <t>Braun</t>
  </si>
  <si>
    <t>Simon</t>
  </si>
  <si>
    <t>Flosdorf</t>
  </si>
  <si>
    <t>Nicolas</t>
  </si>
  <si>
    <t>Düren</t>
  </si>
  <si>
    <t xml:space="preserve">LA Team Rureifel   </t>
  </si>
  <si>
    <t>Francis</t>
  </si>
  <si>
    <t xml:space="preserve">Kiprop      </t>
  </si>
  <si>
    <t xml:space="preserve">REICHENEDER </t>
  </si>
  <si>
    <t>STEFAN</t>
  </si>
  <si>
    <t xml:space="preserve">Engelhoven </t>
  </si>
  <si>
    <t>Dominic</t>
  </si>
  <si>
    <t xml:space="preserve">Pelzer </t>
  </si>
  <si>
    <t>Martin</t>
  </si>
  <si>
    <t>Germania 07 Dürwiß</t>
  </si>
  <si>
    <t>Redslob</t>
  </si>
  <si>
    <t>Jona</t>
  </si>
  <si>
    <t>Nowak</t>
  </si>
  <si>
    <t>Matthias</t>
  </si>
  <si>
    <t>Nagel</t>
  </si>
  <si>
    <t>Konstantin</t>
  </si>
  <si>
    <t>(Simmerath)</t>
  </si>
  <si>
    <t>Goblet</t>
  </si>
  <si>
    <t>Timo</t>
  </si>
  <si>
    <t xml:space="preserve">KLINKENBERG </t>
  </si>
  <si>
    <t>Björn</t>
  </si>
  <si>
    <t>barfuss</t>
  </si>
  <si>
    <t>Bischoff, Marcel</t>
  </si>
  <si>
    <t>LG Ameln Linnich</t>
  </si>
  <si>
    <t>Bardy, Stephan</t>
  </si>
  <si>
    <t xml:space="preserve">Herten </t>
  </si>
  <si>
    <t xml:space="preserve">David </t>
  </si>
  <si>
    <t xml:space="preserve">Gymnasium Alsdorf </t>
  </si>
  <si>
    <t>Hibbe</t>
  </si>
  <si>
    <t>Tobias</t>
  </si>
  <si>
    <t>LAC Mausbach</t>
  </si>
  <si>
    <t>Schleis, Mathias</t>
  </si>
  <si>
    <t>SC Bütgenbach</t>
  </si>
  <si>
    <t>Schichler</t>
  </si>
  <si>
    <t>Weishaupt</t>
  </si>
  <si>
    <t>Dominik</t>
  </si>
  <si>
    <t>LG Mützenich</t>
  </si>
  <si>
    <t>Torfs</t>
  </si>
  <si>
    <t>Sanne</t>
  </si>
  <si>
    <t>AC DUFFEL</t>
  </si>
  <si>
    <t xml:space="preserve">Tarekegne </t>
  </si>
  <si>
    <t xml:space="preserve">Jonas-Worede </t>
  </si>
  <si>
    <t xml:space="preserve">Aachener TG </t>
  </si>
  <si>
    <t>Stefes</t>
  </si>
  <si>
    <t xml:space="preserve"> Hermann-Josef</t>
  </si>
  <si>
    <t>Mönchengladbacher LG</t>
  </si>
  <si>
    <t>Schumann</t>
  </si>
  <si>
    <t>DSC Oldenburg</t>
  </si>
  <si>
    <t>Peters, Max</t>
  </si>
  <si>
    <t>LG Stolberg</t>
  </si>
  <si>
    <t>Maraite</t>
  </si>
  <si>
    <t>Jeremy</t>
  </si>
  <si>
    <t>AC Eifel</t>
  </si>
  <si>
    <t>Knops</t>
  </si>
  <si>
    <t xml:space="preserve">Gesamtschule </t>
  </si>
  <si>
    <t>Kirchner</t>
  </si>
  <si>
    <t>Reiner</t>
  </si>
  <si>
    <t>OSC Waldniel</t>
  </si>
  <si>
    <t>JAKOB</t>
  </si>
  <si>
    <t xml:space="preserve"> Bernd</t>
  </si>
  <si>
    <t>DLC  Aachen</t>
  </si>
  <si>
    <t>Haeyen</t>
  </si>
  <si>
    <t>Arnaud</t>
  </si>
  <si>
    <t>RFCL</t>
  </si>
  <si>
    <t>Dekker</t>
  </si>
  <si>
    <t>Jeroen</t>
  </si>
  <si>
    <t>Caesar</t>
  </si>
  <si>
    <t>Coenen</t>
  </si>
  <si>
    <t>Bram</t>
  </si>
  <si>
    <t>Bondu</t>
  </si>
  <si>
    <t>Guillaume</t>
  </si>
  <si>
    <t>St Paul</t>
  </si>
  <si>
    <t>Wijnands</t>
  </si>
  <si>
    <t>Aschwin</t>
  </si>
  <si>
    <t>Walz, David</t>
  </si>
  <si>
    <t>(Aachen)</t>
  </si>
  <si>
    <t>Völl, Markus</t>
  </si>
  <si>
    <t>Vanderheiden, Till</t>
  </si>
  <si>
    <t>SV Breinig</t>
  </si>
  <si>
    <t>THIESMEYER Benjamin</t>
  </si>
  <si>
    <t>LUBIGTEAM PSV BONN</t>
  </si>
  <si>
    <t>Sörries, Wolfgang</t>
  </si>
  <si>
    <t>Kulick, Stefan</t>
  </si>
  <si>
    <t>TS 1912 Mülheim-Saarn</t>
  </si>
  <si>
    <t>Kröger Frederik</t>
  </si>
  <si>
    <t>ohne</t>
  </si>
  <si>
    <t xml:space="preserve">Hütten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</si>
</sst>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1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180"/>
    </xf>
    <xf numFmtId="0" fontId="2" fillId="0" borderId="0" xfId="0" applyFont="1" applyAlignment="1">
      <alignment horizontal="center" vertical="top" textRotation="180"/>
    </xf>
    <xf numFmtId="0" fontId="1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textRotation="180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21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 topLeftCell="A1">
      <selection activeCell="J4" sqref="J4"/>
    </sheetView>
  </sheetViews>
  <sheetFormatPr defaultColWidth="11.421875" defaultRowHeight="12.75"/>
  <cols>
    <col min="1" max="1" width="3.7109375" style="0" customWidth="1"/>
    <col min="4" max="4" width="4.7109375" style="9" customWidth="1"/>
    <col min="6" max="39" width="3.140625" style="0" customWidth="1"/>
  </cols>
  <sheetData>
    <row r="1" spans="1:44" s="3" customFormat="1" ht="60" customHeight="1">
      <c r="A1" s="1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" t="s">
        <v>43</v>
      </c>
    </row>
    <row r="2" spans="1:44" s="10" customFormat="1" ht="15.75" customHeight="1">
      <c r="A2" s="10">
        <v>1</v>
      </c>
      <c r="B2" t="s">
        <v>64</v>
      </c>
      <c r="C2" t="s">
        <v>65</v>
      </c>
      <c r="D2">
        <v>86</v>
      </c>
      <c r="E2" t="s">
        <v>29</v>
      </c>
      <c r="F2" s="5"/>
      <c r="G2" s="5"/>
      <c r="H2" s="5"/>
      <c r="I2" s="5"/>
      <c r="J2" s="5"/>
      <c r="K2" s="5"/>
      <c r="L2" s="5"/>
      <c r="M2" s="5"/>
      <c r="N2" s="5"/>
      <c r="O2" s="6">
        <v>46</v>
      </c>
      <c r="P2" s="10">
        <v>50</v>
      </c>
      <c r="Q2" s="10">
        <v>49</v>
      </c>
      <c r="S2" s="10">
        <v>41</v>
      </c>
      <c r="W2" s="10">
        <v>45</v>
      </c>
      <c r="X2" s="10">
        <v>48</v>
      </c>
      <c r="Y2" s="10">
        <v>50</v>
      </c>
      <c r="Z2" s="10">
        <v>47</v>
      </c>
      <c r="AE2" s="10">
        <v>47</v>
      </c>
      <c r="AF2" s="10">
        <v>46</v>
      </c>
      <c r="AG2" s="10">
        <v>45</v>
      </c>
      <c r="AK2" s="12">
        <v>45</v>
      </c>
      <c r="AL2" s="10">
        <v>48</v>
      </c>
      <c r="AN2" s="11">
        <f aca="true" t="shared" si="0" ref="AN2:AN18">SUM(F2:AM2)</f>
        <v>607</v>
      </c>
      <c r="AO2" s="10">
        <f aca="true" t="shared" si="1" ref="AO2:AO10">(COUNT(G2:AM2))</f>
        <v>13</v>
      </c>
      <c r="AP2" s="10">
        <f>IF(COUNT(F2:AM2)&gt;0,LARGE(F2:AM2,1),0)+IF(COUNT(F2:AM2)&gt;1,LARGE(F2:AM2,2),0)+IF(COUNT(F2:AM2)&gt;2,LARGE(F2:AM2,3),0)+IF(COUNT(F2:AM2)&gt;3,LARGE(F2:AM2,4),0)+IF(COUNT(F2:AM2)&gt;4,LARGE(F2:AM2,5),0)+IF(COUNT(F2:AM2)&gt;5,LARGE(F2:AM2,6),0)+IF(COUNT(F2:AM2)&gt;6,LARGE(F2:AM2,7),0)+IF(COUNT(F2:AM2)&gt;7,LARGE(F2:AM2,8),0)+IF(COUNT(F2:AM2)&gt;8,LARGE(F2:AM2,9),0)+IF(COUNT(F2:AM2)&gt;9,LARGE(F2:AM2,10),0)+IF(COUNT(F2:AM2)&gt;10,LARGE(F2:AM2,11),0)+IF(COUNT(F2:AM2)&gt;11,LARGE(F2:AM2,12),0)+IF(COUNT(F2:AM2)&gt;12,LARGE(F2:AM2,13),0)+IF(COUNT(F2:AM2)&gt;13,LARGE(F2:AM2,14),0)+IF(COUNT(F2:AM2)&gt;14,LARGE(F2:AM2,15),0)</f>
        <v>607</v>
      </c>
      <c r="AQ2" s="10">
        <f>IF(COUNT(F2:AM2)&lt;22,IF(COUNT(F2:AM2)&gt;14,(COUNT(F2:AM2)-15),0)*20,120)</f>
        <v>0</v>
      </c>
      <c r="AR2" s="19">
        <f aca="true" t="shared" si="2" ref="AR2:AR50">AP2+AQ2</f>
        <v>607</v>
      </c>
    </row>
    <row r="3" spans="1:44" s="10" customFormat="1" ht="12.75">
      <c r="A3" s="10">
        <v>2</v>
      </c>
      <c r="B3" t="s">
        <v>74</v>
      </c>
      <c r="C3" t="s">
        <v>75</v>
      </c>
      <c r="D3">
        <v>84</v>
      </c>
      <c r="E3" t="s">
        <v>54</v>
      </c>
      <c r="F3" s="5"/>
      <c r="G3" s="5"/>
      <c r="H3" s="5"/>
      <c r="I3" s="5"/>
      <c r="J3" s="5">
        <v>43</v>
      </c>
      <c r="K3" s="5"/>
      <c r="L3" s="5">
        <v>50</v>
      </c>
      <c r="O3" s="10">
        <v>48</v>
      </c>
      <c r="P3" s="10">
        <v>49</v>
      </c>
      <c r="T3" s="10">
        <v>50</v>
      </c>
      <c r="Z3" s="10">
        <v>45</v>
      </c>
      <c r="AG3" s="10">
        <v>44</v>
      </c>
      <c r="AI3" s="10">
        <v>42</v>
      </c>
      <c r="AJ3" s="10">
        <v>50</v>
      </c>
      <c r="AK3" s="10">
        <v>47</v>
      </c>
      <c r="AN3" s="11">
        <f t="shared" si="0"/>
        <v>468</v>
      </c>
      <c r="AO3" s="10">
        <f t="shared" si="1"/>
        <v>10</v>
      </c>
      <c r="AP3" s="10">
        <f aca="true" t="shared" si="3" ref="AP3:AP50">IF(COUNT(F3:AM3)&gt;0,LARGE(F3:AM3,1),0)+IF(COUNT(F3:AM3)&gt;1,LARGE(F3:AM3,2),0)+IF(COUNT(F3:AM3)&gt;2,LARGE(F3:AM3,3),0)+IF(COUNT(F3:AM3)&gt;3,LARGE(F3:AM3,4),0)+IF(COUNT(F3:AM3)&gt;4,LARGE(F3:AM3,5),0)+IF(COUNT(F3:AM3)&gt;5,LARGE(F3:AM3,6),0)+IF(COUNT(F3:AM3)&gt;6,LARGE(F3:AM3,7),0)+IF(COUNT(F3:AM3)&gt;7,LARGE(F3:AM3,8),0)+IF(COUNT(F3:AM3)&gt;8,LARGE(F3:AM3,9),0)+IF(COUNT(F3:AM3)&gt;9,LARGE(F3:AM3,10),0)+IF(COUNT(F3:AM3)&gt;10,LARGE(F3:AM3,11),0)+IF(COUNT(F3:AM3)&gt;11,LARGE(F3:AM3,12),0)+IF(COUNT(F3:AM3)&gt;12,LARGE(F3:AM3,13),0)+IF(COUNT(F3:AM3)&gt;13,LARGE(F3:AM3,14),0)+IF(COUNT(F3:AM3)&gt;14,LARGE(F3:AM3,15),0)</f>
        <v>468</v>
      </c>
      <c r="AQ3" s="10">
        <f>IF(COUNT(F3:AM3)&lt;22,IF(COUNT(F3:AM3)&gt;14,(COUNT(F3:AM3)-15),0)*20,120)</f>
        <v>0</v>
      </c>
      <c r="AR3" s="19">
        <f t="shared" si="2"/>
        <v>468</v>
      </c>
    </row>
    <row r="4" spans="2:44" s="10" customFormat="1" ht="12.75">
      <c r="B4"/>
      <c r="C4"/>
      <c r="D4"/>
      <c r="E4"/>
      <c r="F4" s="5"/>
      <c r="G4" s="5"/>
      <c r="H4" s="5"/>
      <c r="I4" s="5"/>
      <c r="J4" s="5"/>
      <c r="K4" s="5"/>
      <c r="L4" s="5"/>
      <c r="AN4" s="11"/>
      <c r="AR4" s="19"/>
    </row>
    <row r="5" spans="2:44" s="10" customFormat="1" ht="12.75">
      <c r="B5"/>
      <c r="C5"/>
      <c r="D5"/>
      <c r="E5"/>
      <c r="F5" s="5"/>
      <c r="G5" s="5"/>
      <c r="H5" s="5"/>
      <c r="I5" s="5"/>
      <c r="J5" s="5"/>
      <c r="K5" s="5"/>
      <c r="L5" s="5"/>
      <c r="AN5" s="11"/>
      <c r="AR5" s="19"/>
    </row>
    <row r="6" spans="1:44" s="10" customFormat="1" ht="12.75">
      <c r="A6" s="11"/>
      <c r="B6" t="s">
        <v>47</v>
      </c>
      <c r="C6" t="s">
        <v>48</v>
      </c>
      <c r="D6">
        <v>86</v>
      </c>
      <c r="E6" t="s">
        <v>49</v>
      </c>
      <c r="F6" s="17"/>
      <c r="G6" s="18">
        <v>50</v>
      </c>
      <c r="J6" s="10">
        <v>49</v>
      </c>
      <c r="N6" s="10">
        <v>49</v>
      </c>
      <c r="O6" s="11">
        <v>50</v>
      </c>
      <c r="U6" s="10">
        <v>50</v>
      </c>
      <c r="W6" s="10">
        <v>50</v>
      </c>
      <c r="AN6" s="11">
        <f t="shared" si="0"/>
        <v>298</v>
      </c>
      <c r="AO6" s="10">
        <f t="shared" si="1"/>
        <v>6</v>
      </c>
      <c r="AP6" s="10">
        <f t="shared" si="3"/>
        <v>298</v>
      </c>
      <c r="AQ6" s="10">
        <f>IF(COUNT(F6:AM6)&lt;22,IF(COUNT(F6:AM6)&gt;14,(COUNT(F6:AM6)-15),0)*20,120)</f>
        <v>0</v>
      </c>
      <c r="AR6" s="19">
        <f t="shared" si="2"/>
        <v>298</v>
      </c>
    </row>
    <row r="7" spans="2:44" s="10" customFormat="1" ht="12.75">
      <c r="B7" t="s">
        <v>57</v>
      </c>
      <c r="C7" t="s">
        <v>58</v>
      </c>
      <c r="D7">
        <v>85</v>
      </c>
      <c r="E7" t="s">
        <v>59</v>
      </c>
      <c r="F7" s="13"/>
      <c r="G7" s="13"/>
      <c r="H7" s="13"/>
      <c r="I7" s="13"/>
      <c r="J7" s="13"/>
      <c r="K7" s="13">
        <v>48</v>
      </c>
      <c r="L7" s="13"/>
      <c r="Q7" s="10">
        <v>50</v>
      </c>
      <c r="S7" s="10">
        <v>46</v>
      </c>
      <c r="W7" s="10">
        <v>48</v>
      </c>
      <c r="X7" s="10">
        <v>49</v>
      </c>
      <c r="AN7" s="11">
        <f t="shared" si="0"/>
        <v>241</v>
      </c>
      <c r="AO7" s="10">
        <f t="shared" si="1"/>
        <v>5</v>
      </c>
      <c r="AP7" s="10">
        <f t="shared" si="3"/>
        <v>241</v>
      </c>
      <c r="AQ7" s="10">
        <f aca="true" t="shared" si="4" ref="AQ7:AQ50">IF(COUNT(F7:AM7)&lt;22,IF(COUNT(F7:AM7)&gt;14,(COUNT(F7:AM7)-15),0)*20,120)</f>
        <v>0</v>
      </c>
      <c r="AR7" s="19">
        <f t="shared" si="2"/>
        <v>241</v>
      </c>
    </row>
    <row r="8" spans="2:44" s="10" customFormat="1" ht="12.75">
      <c r="B8" t="s">
        <v>44</v>
      </c>
      <c r="C8" t="s">
        <v>45</v>
      </c>
      <c r="D8">
        <v>86</v>
      </c>
      <c r="E8" t="s">
        <v>46</v>
      </c>
      <c r="G8" s="10">
        <v>47</v>
      </c>
      <c r="I8" s="10">
        <v>46</v>
      </c>
      <c r="J8" s="12">
        <v>39</v>
      </c>
      <c r="K8" s="10">
        <v>44</v>
      </c>
      <c r="L8" s="12">
        <v>49</v>
      </c>
      <c r="AN8" s="11">
        <f t="shared" si="0"/>
        <v>225</v>
      </c>
      <c r="AO8" s="10">
        <f t="shared" si="1"/>
        <v>5</v>
      </c>
      <c r="AP8" s="10">
        <f t="shared" si="3"/>
        <v>225</v>
      </c>
      <c r="AQ8" s="10">
        <f>IF(COUNT(F8:AM8)&lt;22,IF(COUNT(F8:AM8)&gt;14,(COUNT(F8:AM8)-15),0)*20,120)</f>
        <v>0</v>
      </c>
      <c r="AR8" s="19">
        <f t="shared" si="2"/>
        <v>225</v>
      </c>
    </row>
    <row r="9" spans="2:44" s="10" customFormat="1" ht="12.75">
      <c r="B9" s="21" t="s">
        <v>93</v>
      </c>
      <c r="D9" s="21">
        <v>87</v>
      </c>
      <c r="E9" s="21" t="s">
        <v>94</v>
      </c>
      <c r="F9"/>
      <c r="AG9" s="10">
        <v>50</v>
      </c>
      <c r="AI9" s="10">
        <v>50</v>
      </c>
      <c r="AK9" s="12">
        <v>50</v>
      </c>
      <c r="AL9" s="10">
        <v>50</v>
      </c>
      <c r="AN9" s="11">
        <f>SUM(G9:AM9)</f>
        <v>200</v>
      </c>
      <c r="AO9" s="10">
        <f>(COUNT(G9:AM9))</f>
        <v>4</v>
      </c>
      <c r="AP9" s="10">
        <f t="shared" si="3"/>
        <v>200</v>
      </c>
      <c r="AR9" s="11">
        <f t="shared" si="2"/>
        <v>200</v>
      </c>
    </row>
    <row r="10" spans="2:44" s="10" customFormat="1" ht="12.75">
      <c r="B10" t="s">
        <v>50</v>
      </c>
      <c r="C10" t="s">
        <v>51</v>
      </c>
      <c r="D10">
        <v>87</v>
      </c>
      <c r="E10" t="s">
        <v>52</v>
      </c>
      <c r="F10" s="14"/>
      <c r="G10" s="13">
        <v>49</v>
      </c>
      <c r="H10" s="13"/>
      <c r="I10" s="13"/>
      <c r="J10" s="15">
        <v>49</v>
      </c>
      <c r="K10" s="13"/>
      <c r="L10" s="13"/>
      <c r="M10" s="13"/>
      <c r="N10" s="10">
        <v>50</v>
      </c>
      <c r="T10" s="10">
        <v>49</v>
      </c>
      <c r="AN10" s="11">
        <f t="shared" si="0"/>
        <v>197</v>
      </c>
      <c r="AO10" s="10">
        <f t="shared" si="1"/>
        <v>4</v>
      </c>
      <c r="AP10" s="10">
        <f t="shared" si="3"/>
        <v>197</v>
      </c>
      <c r="AQ10" s="10">
        <f>IF(COUNT(F10:AM10)&lt;22,IF(COUNT(F10:AM10)&gt;14,(COUNT(F10:AM10)-15),0)*20,120)</f>
        <v>0</v>
      </c>
      <c r="AR10" s="19">
        <f t="shared" si="2"/>
        <v>197</v>
      </c>
    </row>
    <row r="11" spans="2:44" s="10" customFormat="1" ht="12.75">
      <c r="B11" t="s">
        <v>66</v>
      </c>
      <c r="C11" t="s">
        <v>67</v>
      </c>
      <c r="D11">
        <v>1990</v>
      </c>
      <c r="E11" t="s">
        <v>61</v>
      </c>
      <c r="F11" s="4"/>
      <c r="G11" s="4"/>
      <c r="H11" s="4"/>
      <c r="I11" s="4"/>
      <c r="J11" s="4"/>
      <c r="K11" s="4"/>
      <c r="L11" s="4"/>
      <c r="M11" s="4"/>
      <c r="N11" s="4"/>
      <c r="O11" s="7">
        <v>43</v>
      </c>
      <c r="P11" s="12">
        <v>48</v>
      </c>
      <c r="U11" s="10">
        <v>48</v>
      </c>
      <c r="W11" s="10">
        <v>44</v>
      </c>
      <c r="AN11" s="11">
        <f t="shared" si="0"/>
        <v>183</v>
      </c>
      <c r="AO11" s="10">
        <f>(COUNT(F11:AM11))</f>
        <v>4</v>
      </c>
      <c r="AP11" s="10">
        <f t="shared" si="3"/>
        <v>183</v>
      </c>
      <c r="AQ11" s="10">
        <f t="shared" si="4"/>
        <v>0</v>
      </c>
      <c r="AR11" s="19">
        <f t="shared" si="2"/>
        <v>183</v>
      </c>
    </row>
    <row r="12" spans="2:44" s="10" customFormat="1" ht="12.75">
      <c r="B12" t="s">
        <v>73</v>
      </c>
      <c r="C12" t="s">
        <v>72</v>
      </c>
      <c r="D12">
        <v>84</v>
      </c>
      <c r="E12" t="s">
        <v>71</v>
      </c>
      <c r="Z12" s="10">
        <v>50</v>
      </c>
      <c r="AA12" s="10">
        <v>50</v>
      </c>
      <c r="AB12" s="10">
        <v>50</v>
      </c>
      <c r="AN12" s="11">
        <f t="shared" si="0"/>
        <v>150</v>
      </c>
      <c r="AO12" s="10">
        <f>(COUNT(G12:AM12))</f>
        <v>3</v>
      </c>
      <c r="AP12" s="10">
        <f t="shared" si="3"/>
        <v>150</v>
      </c>
      <c r="AR12" s="11">
        <f t="shared" si="2"/>
        <v>150</v>
      </c>
    </row>
    <row r="13" spans="2:44" s="10" customFormat="1" ht="12.75">
      <c r="B13" t="s">
        <v>55</v>
      </c>
      <c r="C13" t="s">
        <v>51</v>
      </c>
      <c r="D13">
        <v>85</v>
      </c>
      <c r="E13" t="s">
        <v>53</v>
      </c>
      <c r="K13" s="10">
        <v>50</v>
      </c>
      <c r="S13" s="10">
        <v>49</v>
      </c>
      <c r="X13" s="10">
        <v>50</v>
      </c>
      <c r="AN13" s="11">
        <f t="shared" si="0"/>
        <v>149</v>
      </c>
      <c r="AO13" s="10">
        <f>(COUNT(G13:AM13))</f>
        <v>3</v>
      </c>
      <c r="AP13" s="10">
        <f t="shared" si="3"/>
        <v>149</v>
      </c>
      <c r="AQ13" s="10">
        <f t="shared" si="4"/>
        <v>0</v>
      </c>
      <c r="AR13" s="19">
        <f t="shared" si="2"/>
        <v>149</v>
      </c>
    </row>
    <row r="14" spans="2:44" s="10" customFormat="1" ht="12.75">
      <c r="B14" t="s">
        <v>78</v>
      </c>
      <c r="C14" t="s">
        <v>79</v>
      </c>
      <c r="D14">
        <v>88</v>
      </c>
      <c r="E14" t="s">
        <v>80</v>
      </c>
      <c r="H14" s="10">
        <v>48</v>
      </c>
      <c r="O14" s="20">
        <v>50</v>
      </c>
      <c r="AH14" s="10">
        <v>50</v>
      </c>
      <c r="AN14" s="11">
        <f t="shared" si="0"/>
        <v>148</v>
      </c>
      <c r="AO14" s="10">
        <f>(COUNT(F14:AM14))</f>
        <v>3</v>
      </c>
      <c r="AP14" s="10">
        <f t="shared" si="3"/>
        <v>148</v>
      </c>
      <c r="AQ14" s="10">
        <f t="shared" si="4"/>
        <v>0</v>
      </c>
      <c r="AR14" s="19">
        <f t="shared" si="2"/>
        <v>148</v>
      </c>
    </row>
    <row r="15" spans="2:44" s="10" customFormat="1" ht="12.75">
      <c r="B15" s="21" t="s">
        <v>95</v>
      </c>
      <c r="D15" s="21">
        <v>85</v>
      </c>
      <c r="E15" s="21" t="s">
        <v>94</v>
      </c>
      <c r="F15"/>
      <c r="AG15" s="10">
        <v>49</v>
      </c>
      <c r="AI15" s="10">
        <v>47</v>
      </c>
      <c r="AL15" s="10">
        <v>49</v>
      </c>
      <c r="AN15" s="11">
        <f>SUM(G15:AM15)</f>
        <v>145</v>
      </c>
      <c r="AO15" s="10">
        <f>(COUNT(G15:AM15))</f>
        <v>3</v>
      </c>
      <c r="AP15" s="10">
        <f t="shared" si="3"/>
        <v>145</v>
      </c>
      <c r="AR15" s="11">
        <f t="shared" si="2"/>
        <v>145</v>
      </c>
    </row>
    <row r="16" spans="2:44" s="10" customFormat="1" ht="12.75">
      <c r="B16" t="s">
        <v>76</v>
      </c>
      <c r="C16" t="s">
        <v>77</v>
      </c>
      <c r="D16">
        <v>85</v>
      </c>
      <c r="E16" t="s">
        <v>56</v>
      </c>
      <c r="F16" s="10">
        <v>49</v>
      </c>
      <c r="H16" s="10">
        <v>50</v>
      </c>
      <c r="S16" s="10">
        <v>44</v>
      </c>
      <c r="AN16" s="11">
        <f t="shared" si="0"/>
        <v>143</v>
      </c>
      <c r="AO16" s="10">
        <f>(COUNT(F16:AM16))</f>
        <v>3</v>
      </c>
      <c r="AP16" s="10">
        <f>IF(COUNT(F16:AM16)&gt;0,LARGE(F16:AM16,1),0)+IF(COUNT(F16:AM16)&gt;1,LARGE(F16:AM16,2),0)+IF(COUNT(F16:AM16)&gt;2,LARGE(F16:AM16,3),0)+IF(COUNT(F16:AM16)&gt;3,LARGE(F16:AM16,4),0)+IF(COUNT(F16:AM16)&gt;4,LARGE(F16:AM16,5),0)+IF(COUNT(F16:AM16)&gt;5,LARGE(F16:AM16,6),0)+IF(COUNT(F16:AM16)&gt;6,LARGE(F16:AM16,7),0)+IF(COUNT(F16:AM16)&gt;7,LARGE(F16:AM16,8),0)+IF(COUNT(F16:AM16)&gt;8,LARGE(F16:AM16,9),0)+IF(COUNT(F16:AM16)&gt;9,LARGE(F16:AM16,10),0)+IF(COUNT(F16:AM16)&gt;10,LARGE(F16:AM16,11),0)+IF(COUNT(F16:AM16)&gt;11,LARGE(F16:AM16,12),0)+IF(COUNT(F16:AM16)&gt;12,LARGE(F16:AM16,13),0)+IF(COUNT(F16:AM16)&gt;13,LARGE(F16:AM16,14),0)+IF(COUNT(F16:AM16)&gt;14,LARGE(F16:AM16,15),0)</f>
        <v>143</v>
      </c>
      <c r="AQ16" s="10">
        <f t="shared" si="4"/>
        <v>0</v>
      </c>
      <c r="AR16" s="19">
        <f t="shared" si="2"/>
        <v>143</v>
      </c>
    </row>
    <row r="17" spans="2:44" s="10" customFormat="1" ht="12.75">
      <c r="B17" t="s">
        <v>62</v>
      </c>
      <c r="C17" t="s">
        <v>60</v>
      </c>
      <c r="D17">
        <v>84</v>
      </c>
      <c r="E17" t="s">
        <v>63</v>
      </c>
      <c r="F17" s="16"/>
      <c r="G17" s="16">
        <v>48</v>
      </c>
      <c r="J17" s="12">
        <v>42</v>
      </c>
      <c r="N17" s="10">
        <v>47</v>
      </c>
      <c r="AN17" s="11">
        <f t="shared" si="0"/>
        <v>137</v>
      </c>
      <c r="AO17" s="10">
        <f>(COUNT(F17:AM17))</f>
        <v>3</v>
      </c>
      <c r="AP17" s="10">
        <f t="shared" si="3"/>
        <v>137</v>
      </c>
      <c r="AQ17" s="10">
        <f t="shared" si="4"/>
        <v>0</v>
      </c>
      <c r="AR17" s="19">
        <f t="shared" si="2"/>
        <v>137</v>
      </c>
    </row>
    <row r="18" spans="2:44" s="10" customFormat="1" ht="12.75">
      <c r="B18" t="s">
        <v>68</v>
      </c>
      <c r="C18" t="s">
        <v>69</v>
      </c>
      <c r="D18">
        <v>96</v>
      </c>
      <c r="E18" t="s">
        <v>70</v>
      </c>
      <c r="N18" s="10">
        <v>42</v>
      </c>
      <c r="T18" s="12">
        <v>45</v>
      </c>
      <c r="AC18" s="10">
        <v>40</v>
      </c>
      <c r="AN18" s="11">
        <f t="shared" si="0"/>
        <v>127</v>
      </c>
      <c r="AO18" s="10">
        <f>(COUNT(F18:AM18))</f>
        <v>3</v>
      </c>
      <c r="AP18" s="10">
        <f t="shared" si="3"/>
        <v>127</v>
      </c>
      <c r="AQ18" s="10">
        <f t="shared" si="4"/>
        <v>0</v>
      </c>
      <c r="AR18" s="19">
        <f t="shared" si="2"/>
        <v>127</v>
      </c>
    </row>
    <row r="19" spans="2:44" s="10" customFormat="1" ht="12.75">
      <c r="B19" t="s">
        <v>81</v>
      </c>
      <c r="C19" t="s">
        <v>82</v>
      </c>
      <c r="D19">
        <v>90</v>
      </c>
      <c r="E19"/>
      <c r="F19" s="4"/>
      <c r="G19" s="4"/>
      <c r="H19" s="4"/>
      <c r="I19" s="4"/>
      <c r="J19" s="4"/>
      <c r="K19" s="4"/>
      <c r="L19" s="4"/>
      <c r="M19" s="4"/>
      <c r="N19" s="4"/>
      <c r="O19" s="4"/>
      <c r="P19" s="12">
        <v>49</v>
      </c>
      <c r="V19" s="12">
        <v>50</v>
      </c>
      <c r="AN19" s="11">
        <f>SUM(F19:AM19)</f>
        <v>99</v>
      </c>
      <c r="AO19" s="10">
        <f>(COUNT(G19:AM19))</f>
        <v>2</v>
      </c>
      <c r="AP19" s="10">
        <f t="shared" si="3"/>
        <v>99</v>
      </c>
      <c r="AQ19" s="10">
        <f t="shared" si="4"/>
        <v>0</v>
      </c>
      <c r="AR19" s="19">
        <f t="shared" si="2"/>
        <v>99</v>
      </c>
    </row>
    <row r="20" spans="2:44" s="10" customFormat="1" ht="12.75">
      <c r="B20" t="s">
        <v>83</v>
      </c>
      <c r="C20" t="s">
        <v>84</v>
      </c>
      <c r="D20">
        <v>88</v>
      </c>
      <c r="E20" t="s">
        <v>53</v>
      </c>
      <c r="F20" s="13"/>
      <c r="G20" s="13"/>
      <c r="H20" s="13"/>
      <c r="I20" s="13"/>
      <c r="J20" s="13"/>
      <c r="K20" s="13">
        <v>49</v>
      </c>
      <c r="L20" s="15">
        <v>50</v>
      </c>
      <c r="M20" s="13"/>
      <c r="AN20" s="11">
        <f>SUM(F20:AM20)</f>
        <v>99</v>
      </c>
      <c r="AO20" s="10">
        <f>(COUNT(F20:AM20))</f>
        <v>2</v>
      </c>
      <c r="AP20" s="10">
        <f>IF(COUNT(F20:AM20)&gt;0,LARGE(F20:AM20,1),0)+IF(COUNT(F20:AM20)&gt;1,LARGE(F20:AM20,2),0)+IF(COUNT(F20:AM20)&gt;2,LARGE(F20:AM20,3),0)+IF(COUNT(F20:AM20)&gt;3,LARGE(F20:AM20,4),0)+IF(COUNT(F20:AM20)&gt;4,LARGE(F20:AM20,5),0)+IF(COUNT(F20:AM20)&gt;5,LARGE(F20:AM20,6),0)+IF(COUNT(F20:AM20)&gt;6,LARGE(F20:AM20,7),0)+IF(COUNT(F20:AM20)&gt;7,LARGE(F20:AM20,8),0)+IF(COUNT(F20:AM20)&gt;8,LARGE(F20:AM20,9),0)+IF(COUNT(F20:AM20)&gt;9,LARGE(F20:AM20,10),0)+IF(COUNT(F20:AM20)&gt;10,LARGE(F20:AM20,11),0)+IF(COUNT(F20:AM20)&gt;11,LARGE(F20:AM20,12),0)+IF(COUNT(F20:AM20)&gt;12,LARGE(F20:AM20,13),0)+IF(COUNT(F20:AM20)&gt;13,LARGE(F20:AM20,14),0)+IF(COUNT(F20:AM20)&gt;14,LARGE(F20:AM20,15),0)</f>
        <v>99</v>
      </c>
      <c r="AQ20" s="10">
        <f t="shared" si="4"/>
        <v>0</v>
      </c>
      <c r="AR20" s="19">
        <f t="shared" si="2"/>
        <v>99</v>
      </c>
    </row>
    <row r="21" spans="2:44" s="10" customFormat="1" ht="12.75">
      <c r="B21" t="s">
        <v>85</v>
      </c>
      <c r="C21" t="s">
        <v>86</v>
      </c>
      <c r="D21">
        <v>84</v>
      </c>
      <c r="E21" t="s">
        <v>87</v>
      </c>
      <c r="O21" s="10">
        <v>49</v>
      </c>
      <c r="T21" s="10">
        <v>50</v>
      </c>
      <c r="AN21" s="11">
        <f>SUM(F21:AM21)</f>
        <v>99</v>
      </c>
      <c r="AO21" s="10">
        <f>(COUNT(G21:AM21))</f>
        <v>2</v>
      </c>
      <c r="AP21" s="10">
        <f t="shared" si="3"/>
        <v>99</v>
      </c>
      <c r="AQ21" s="10">
        <f t="shared" si="4"/>
        <v>0</v>
      </c>
      <c r="AR21" s="19">
        <f t="shared" si="2"/>
        <v>99</v>
      </c>
    </row>
    <row r="22" spans="2:44" s="10" customFormat="1" ht="12.75">
      <c r="B22" t="s">
        <v>88</v>
      </c>
      <c r="C22" t="s">
        <v>89</v>
      </c>
      <c r="D22">
        <v>86</v>
      </c>
      <c r="E22" t="s">
        <v>59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50</v>
      </c>
      <c r="X22" s="10">
        <v>47</v>
      </c>
      <c r="AN22" s="11">
        <f>SUM(F22:AM22)</f>
        <v>97</v>
      </c>
      <c r="AO22" s="10">
        <f>(COUNT(G22:AM22))</f>
        <v>2</v>
      </c>
      <c r="AP22" s="10">
        <f t="shared" si="3"/>
        <v>97</v>
      </c>
      <c r="AQ22" s="10">
        <f t="shared" si="4"/>
        <v>0</v>
      </c>
      <c r="AR22" s="19">
        <f t="shared" si="2"/>
        <v>97</v>
      </c>
    </row>
    <row r="23" spans="2:44" s="10" customFormat="1" ht="12.75">
      <c r="B23" t="s">
        <v>96</v>
      </c>
      <c r="C23" t="s">
        <v>97</v>
      </c>
      <c r="D23">
        <v>88</v>
      </c>
      <c r="E23" t="s">
        <v>98</v>
      </c>
      <c r="K23" s="10">
        <v>45</v>
      </c>
      <c r="S23" s="12">
        <v>50</v>
      </c>
      <c r="AN23" s="11">
        <f aca="true" t="shared" si="5" ref="AN23:AN50">SUM(F23:AM23)</f>
        <v>95</v>
      </c>
      <c r="AO23" s="10">
        <f>(COUNT(F23:AM23))</f>
        <v>2</v>
      </c>
      <c r="AP23" s="10">
        <f t="shared" si="3"/>
        <v>95</v>
      </c>
      <c r="AQ23" s="10">
        <f t="shared" si="4"/>
        <v>0</v>
      </c>
      <c r="AR23" s="19">
        <f t="shared" si="2"/>
        <v>95</v>
      </c>
    </row>
    <row r="24" spans="2:44" s="10" customFormat="1" ht="12.75">
      <c r="B24" t="s">
        <v>99</v>
      </c>
      <c r="C24" t="s">
        <v>100</v>
      </c>
      <c r="D24">
        <v>90</v>
      </c>
      <c r="E24" t="s">
        <v>101</v>
      </c>
      <c r="I24" s="22">
        <v>49</v>
      </c>
      <c r="AI24" s="10">
        <v>45</v>
      </c>
      <c r="AN24" s="11">
        <f t="shared" si="5"/>
        <v>94</v>
      </c>
      <c r="AO24" s="10">
        <f>(COUNT(G24:AM24))</f>
        <v>2</v>
      </c>
      <c r="AP24" s="10">
        <f t="shared" si="3"/>
        <v>94</v>
      </c>
      <c r="AQ24" s="10">
        <f t="shared" si="4"/>
        <v>0</v>
      </c>
      <c r="AR24" s="11">
        <f t="shared" si="2"/>
        <v>94</v>
      </c>
    </row>
    <row r="25" spans="2:44" s="10" customFormat="1" ht="12.75">
      <c r="B25" t="s">
        <v>102</v>
      </c>
      <c r="C25"/>
      <c r="D25">
        <v>1990</v>
      </c>
      <c r="E25" t="s">
        <v>103</v>
      </c>
      <c r="AD25" s="10">
        <v>47</v>
      </c>
      <c r="AG25" s="10">
        <v>46</v>
      </c>
      <c r="AN25" s="11">
        <f t="shared" si="5"/>
        <v>93</v>
      </c>
      <c r="AO25" s="10">
        <f>(COUNT(G25:AM25))</f>
        <v>2</v>
      </c>
      <c r="AP25" s="10">
        <f t="shared" si="3"/>
        <v>93</v>
      </c>
      <c r="AR25" s="11">
        <f t="shared" si="2"/>
        <v>93</v>
      </c>
    </row>
    <row r="26" spans="2:44" s="10" customFormat="1" ht="12.75">
      <c r="B26" t="s">
        <v>90</v>
      </c>
      <c r="C26" t="s">
        <v>91</v>
      </c>
      <c r="D26">
        <v>85</v>
      </c>
      <c r="E26" t="s">
        <v>92</v>
      </c>
      <c r="F26" s="14"/>
      <c r="G26" s="14"/>
      <c r="H26" s="13"/>
      <c r="I26" s="13"/>
      <c r="J26" s="13">
        <v>42</v>
      </c>
      <c r="K26" s="13"/>
      <c r="L26" s="13">
        <v>49</v>
      </c>
      <c r="M26" s="13"/>
      <c r="AN26" s="11">
        <f t="shared" si="5"/>
        <v>91</v>
      </c>
      <c r="AO26" s="10">
        <f>(COUNT(F26:AM26))</f>
        <v>2</v>
      </c>
      <c r="AP26" s="10">
        <f t="shared" si="3"/>
        <v>91</v>
      </c>
      <c r="AQ26" s="10">
        <f t="shared" si="4"/>
        <v>0</v>
      </c>
      <c r="AR26" s="19">
        <f t="shared" si="2"/>
        <v>91</v>
      </c>
    </row>
    <row r="27" spans="2:44" s="10" customFormat="1" ht="12.75">
      <c r="B27" t="s">
        <v>104</v>
      </c>
      <c r="C27" t="s">
        <v>79</v>
      </c>
      <c r="D27">
        <v>87</v>
      </c>
      <c r="E27"/>
      <c r="AC27" s="12">
        <v>46</v>
      </c>
      <c r="AG27" s="10">
        <v>43</v>
      </c>
      <c r="AN27" s="11">
        <f t="shared" si="5"/>
        <v>89</v>
      </c>
      <c r="AO27" s="10">
        <f>(COUNT(G27:AM27))</f>
        <v>2</v>
      </c>
      <c r="AP27" s="10">
        <f t="shared" si="3"/>
        <v>89</v>
      </c>
      <c r="AR27" s="11">
        <f t="shared" si="2"/>
        <v>89</v>
      </c>
    </row>
    <row r="28" spans="2:44" s="10" customFormat="1" ht="12.75">
      <c r="B28" t="s">
        <v>105</v>
      </c>
      <c r="C28" t="s">
        <v>106</v>
      </c>
      <c r="D28">
        <v>84</v>
      </c>
      <c r="E28" t="s">
        <v>107</v>
      </c>
      <c r="O28" s="10">
        <v>50</v>
      </c>
      <c r="AN28" s="11">
        <f t="shared" si="5"/>
        <v>50</v>
      </c>
      <c r="AO28" s="10">
        <f>(COUNT(F28:AM28))</f>
        <v>1</v>
      </c>
      <c r="AP28" s="10">
        <f t="shared" si="3"/>
        <v>50</v>
      </c>
      <c r="AQ28" s="10">
        <f t="shared" si="4"/>
        <v>0</v>
      </c>
      <c r="AR28" s="11">
        <f t="shared" si="2"/>
        <v>50</v>
      </c>
    </row>
    <row r="29" spans="2:44" s="10" customFormat="1" ht="12.75">
      <c r="B29" t="s">
        <v>108</v>
      </c>
      <c r="C29" t="s">
        <v>109</v>
      </c>
      <c r="D29">
        <v>88</v>
      </c>
      <c r="E29" t="s">
        <v>110</v>
      </c>
      <c r="F29" s="16"/>
      <c r="G29" s="16"/>
      <c r="J29" s="12">
        <v>50</v>
      </c>
      <c r="AN29" s="11">
        <f t="shared" si="5"/>
        <v>50</v>
      </c>
      <c r="AO29" s="10">
        <f>(COUNT(G29:AM29))</f>
        <v>1</v>
      </c>
      <c r="AP29" s="10">
        <f t="shared" si="3"/>
        <v>50</v>
      </c>
      <c r="AQ29" s="10">
        <f t="shared" si="4"/>
        <v>0</v>
      </c>
      <c r="AR29" s="11">
        <f t="shared" si="2"/>
        <v>50</v>
      </c>
    </row>
    <row r="30" spans="2:44" s="10" customFormat="1" ht="12.75">
      <c r="B30" t="s">
        <v>111</v>
      </c>
      <c r="C30" t="s">
        <v>112</v>
      </c>
      <c r="D30">
        <v>86</v>
      </c>
      <c r="E30" t="s">
        <v>113</v>
      </c>
      <c r="S30" s="10">
        <v>50</v>
      </c>
      <c r="AN30" s="11">
        <f t="shared" si="5"/>
        <v>50</v>
      </c>
      <c r="AO30" s="10">
        <f>(COUNT(F30:AM30))</f>
        <v>1</v>
      </c>
      <c r="AP30" s="10">
        <f t="shared" si="3"/>
        <v>50</v>
      </c>
      <c r="AQ30" s="10">
        <f t="shared" si="4"/>
        <v>0</v>
      </c>
      <c r="AR30" s="11">
        <f t="shared" si="2"/>
        <v>50</v>
      </c>
    </row>
    <row r="31" spans="2:44" s="10" customFormat="1" ht="12.75">
      <c r="B31" t="s">
        <v>114</v>
      </c>
      <c r="C31" t="s">
        <v>115</v>
      </c>
      <c r="D31">
        <v>85</v>
      </c>
      <c r="E31" t="s">
        <v>116</v>
      </c>
      <c r="F31" s="10">
        <v>50</v>
      </c>
      <c r="G31" s="12"/>
      <c r="L31" s="12"/>
      <c r="N31" s="12"/>
      <c r="P31" s="12"/>
      <c r="V31" s="12"/>
      <c r="W31" s="12"/>
      <c r="AB31" s="12"/>
      <c r="AC31" s="12"/>
      <c r="AE31" s="11"/>
      <c r="AI31" s="12"/>
      <c r="AJ31" s="12"/>
      <c r="AK31" s="20"/>
      <c r="AN31" s="11">
        <f t="shared" si="5"/>
        <v>50</v>
      </c>
      <c r="AO31" s="10">
        <f>(COUNT(G31:AM31))</f>
        <v>0</v>
      </c>
      <c r="AP31" s="10">
        <f t="shared" si="3"/>
        <v>50</v>
      </c>
      <c r="AQ31" s="10">
        <f t="shared" si="4"/>
        <v>0</v>
      </c>
      <c r="AR31" s="11">
        <f t="shared" si="2"/>
        <v>50</v>
      </c>
    </row>
    <row r="32" spans="2:44" s="10" customFormat="1" ht="12.75">
      <c r="B32" t="s">
        <v>117</v>
      </c>
      <c r="C32" t="s">
        <v>89</v>
      </c>
      <c r="D32">
        <v>85</v>
      </c>
      <c r="E32" t="s">
        <v>118</v>
      </c>
      <c r="F32" s="13"/>
      <c r="G32" s="23">
        <v>50</v>
      </c>
      <c r="H32" s="13"/>
      <c r="I32" s="13"/>
      <c r="J32" s="13"/>
      <c r="K32" s="13"/>
      <c r="L32" s="13"/>
      <c r="AN32" s="11">
        <f t="shared" si="5"/>
        <v>50</v>
      </c>
      <c r="AO32" s="10">
        <f>(COUNT(F32:AM32))</f>
        <v>1</v>
      </c>
      <c r="AP32" s="10">
        <f t="shared" si="3"/>
        <v>50</v>
      </c>
      <c r="AQ32" s="10">
        <f t="shared" si="4"/>
        <v>0</v>
      </c>
      <c r="AR32" s="11">
        <f t="shared" si="2"/>
        <v>50</v>
      </c>
    </row>
    <row r="33" spans="2:44" s="10" customFormat="1" ht="12.75">
      <c r="B33" t="s">
        <v>119</v>
      </c>
      <c r="C33"/>
      <c r="D33">
        <v>1987</v>
      </c>
      <c r="E33" t="s">
        <v>120</v>
      </c>
      <c r="AD33" s="10">
        <v>50</v>
      </c>
      <c r="AN33" s="11">
        <f t="shared" si="5"/>
        <v>50</v>
      </c>
      <c r="AO33" s="10">
        <f>(COUNT(G33:AM33))</f>
        <v>1</v>
      </c>
      <c r="AP33" s="10">
        <f t="shared" si="3"/>
        <v>50</v>
      </c>
      <c r="AR33" s="11">
        <f t="shared" si="2"/>
        <v>50</v>
      </c>
    </row>
    <row r="34" spans="2:44" s="10" customFormat="1" ht="12.75">
      <c r="B34" t="s">
        <v>121</v>
      </c>
      <c r="C34" t="s">
        <v>122</v>
      </c>
      <c r="D34">
        <v>87</v>
      </c>
      <c r="E34" t="s">
        <v>123</v>
      </c>
      <c r="F34" s="24"/>
      <c r="G34" s="24"/>
      <c r="H34" s="24"/>
      <c r="I34" s="24"/>
      <c r="J34" s="24"/>
      <c r="K34" s="24"/>
      <c r="L34" s="24"/>
      <c r="M34" s="24"/>
      <c r="N34" s="25"/>
      <c r="O34" s="25"/>
      <c r="P34" s="25"/>
      <c r="Q34" s="25"/>
      <c r="R34" s="10">
        <v>50</v>
      </c>
      <c r="AN34" s="11">
        <f t="shared" si="5"/>
        <v>50</v>
      </c>
      <c r="AO34" s="10">
        <f>(COUNT(F34:AM34))</f>
        <v>1</v>
      </c>
      <c r="AP34" s="10">
        <f t="shared" si="3"/>
        <v>50</v>
      </c>
      <c r="AQ34" s="10">
        <f t="shared" si="4"/>
        <v>0</v>
      </c>
      <c r="AR34" s="11">
        <f t="shared" si="2"/>
        <v>50</v>
      </c>
    </row>
    <row r="35" spans="2:44" s="10" customFormat="1" ht="12.75">
      <c r="B35" t="s">
        <v>124</v>
      </c>
      <c r="C35" t="s">
        <v>51</v>
      </c>
      <c r="D35">
        <v>91</v>
      </c>
      <c r="E35" t="s">
        <v>125</v>
      </c>
      <c r="AC35" s="12">
        <v>50</v>
      </c>
      <c r="AN35" s="11">
        <f t="shared" si="5"/>
        <v>50</v>
      </c>
      <c r="AO35" s="10">
        <f>(COUNT(G35:AM35))</f>
        <v>1</v>
      </c>
      <c r="AP35" s="10">
        <f t="shared" si="3"/>
        <v>50</v>
      </c>
      <c r="AR35" s="11">
        <f t="shared" si="2"/>
        <v>50</v>
      </c>
    </row>
    <row r="36" spans="2:44" s="10" customFormat="1" ht="12.75">
      <c r="B36" t="s">
        <v>126</v>
      </c>
      <c r="C36" t="s">
        <v>127</v>
      </c>
      <c r="D36">
        <v>84</v>
      </c>
      <c r="E36" t="s">
        <v>128</v>
      </c>
      <c r="F36" s="12">
        <v>50</v>
      </c>
      <c r="AN36" s="11">
        <f t="shared" si="5"/>
        <v>50</v>
      </c>
      <c r="AO36" s="10">
        <f>(COUNT(F36:AM36))</f>
        <v>1</v>
      </c>
      <c r="AP36" s="10">
        <f t="shared" si="3"/>
        <v>50</v>
      </c>
      <c r="AQ36" s="10">
        <f t="shared" si="4"/>
        <v>0</v>
      </c>
      <c r="AR36" s="11">
        <f t="shared" si="2"/>
        <v>50</v>
      </c>
    </row>
    <row r="37" spans="2:44" s="10" customFormat="1" ht="12.75">
      <c r="B37" t="s">
        <v>129</v>
      </c>
      <c r="C37" s="10" t="s">
        <v>130</v>
      </c>
      <c r="D37">
        <v>1985</v>
      </c>
      <c r="E37" t="s">
        <v>131</v>
      </c>
      <c r="AI37" s="12">
        <v>50</v>
      </c>
      <c r="AN37" s="11">
        <f t="shared" si="5"/>
        <v>50</v>
      </c>
      <c r="AO37" s="10">
        <f>(COUNT(F37:AM37))</f>
        <v>1</v>
      </c>
      <c r="AP37" s="10">
        <f t="shared" si="3"/>
        <v>50</v>
      </c>
      <c r="AR37" s="11">
        <f t="shared" si="2"/>
        <v>50</v>
      </c>
    </row>
    <row r="38" spans="2:44" s="10" customFormat="1" ht="12.75">
      <c r="B38" t="s">
        <v>132</v>
      </c>
      <c r="C38" t="s">
        <v>133</v>
      </c>
      <c r="D38">
        <v>86</v>
      </c>
      <c r="E38" t="s">
        <v>134</v>
      </c>
      <c r="F38" s="16"/>
      <c r="G38" s="16"/>
      <c r="J38" s="10">
        <v>50</v>
      </c>
      <c r="AN38" s="11">
        <f t="shared" si="5"/>
        <v>50</v>
      </c>
      <c r="AO38" s="10">
        <f>(COUNT(G38:AM38))</f>
        <v>1</v>
      </c>
      <c r="AP38" s="10">
        <f t="shared" si="3"/>
        <v>50</v>
      </c>
      <c r="AQ38" s="10">
        <f t="shared" si="4"/>
        <v>0</v>
      </c>
      <c r="AR38" s="11">
        <f t="shared" si="2"/>
        <v>50</v>
      </c>
    </row>
    <row r="39" spans="2:44" s="10" customFormat="1" ht="12.75">
      <c r="B39" t="s">
        <v>135</v>
      </c>
      <c r="C39" t="s">
        <v>136</v>
      </c>
      <c r="D39">
        <v>84</v>
      </c>
      <c r="E39" t="s">
        <v>137</v>
      </c>
      <c r="I39" s="22">
        <v>50</v>
      </c>
      <c r="AN39" s="11">
        <f t="shared" si="5"/>
        <v>50</v>
      </c>
      <c r="AO39" s="10">
        <f>(COUNT(F39:AM39))</f>
        <v>1</v>
      </c>
      <c r="AP39" s="10">
        <f t="shared" si="3"/>
        <v>50</v>
      </c>
      <c r="AQ39" s="10">
        <f t="shared" si="4"/>
        <v>0</v>
      </c>
      <c r="AR39" s="19">
        <f t="shared" si="2"/>
        <v>50</v>
      </c>
    </row>
    <row r="40" spans="2:44" s="10" customFormat="1" ht="12.75">
      <c r="B40" t="s">
        <v>138</v>
      </c>
      <c r="C40" t="s">
        <v>139</v>
      </c>
      <c r="D40">
        <v>84</v>
      </c>
      <c r="E40"/>
      <c r="F40" s="13"/>
      <c r="G40" s="13"/>
      <c r="H40" s="13"/>
      <c r="I40" s="13"/>
      <c r="J40" s="13"/>
      <c r="K40" s="13"/>
      <c r="L40" s="13"/>
      <c r="M40" s="13">
        <v>50</v>
      </c>
      <c r="AN40" s="11">
        <f t="shared" si="5"/>
        <v>50</v>
      </c>
      <c r="AO40" s="10">
        <f>(COUNT(G40:AM40))</f>
        <v>1</v>
      </c>
      <c r="AP40" s="10">
        <f t="shared" si="3"/>
        <v>50</v>
      </c>
      <c r="AQ40" s="10">
        <f t="shared" si="4"/>
        <v>0</v>
      </c>
      <c r="AR40" s="19">
        <f t="shared" si="2"/>
        <v>50</v>
      </c>
    </row>
    <row r="41" spans="2:44" s="10" customFormat="1" ht="12.75">
      <c r="B41" t="s">
        <v>140</v>
      </c>
      <c r="C41" t="s">
        <v>141</v>
      </c>
      <c r="D41">
        <v>89</v>
      </c>
      <c r="E41" t="s">
        <v>142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12">
        <v>50</v>
      </c>
      <c r="AN41" s="11">
        <f t="shared" si="5"/>
        <v>50</v>
      </c>
      <c r="AO41" s="10">
        <f>(COUNT(F41:AM41))</f>
        <v>1</v>
      </c>
      <c r="AP41" s="10">
        <f t="shared" si="3"/>
        <v>50</v>
      </c>
      <c r="AQ41" s="10">
        <f t="shared" si="4"/>
        <v>0</v>
      </c>
      <c r="AR41" s="19">
        <f t="shared" si="2"/>
        <v>50</v>
      </c>
    </row>
    <row r="42" spans="2:44" s="10" customFormat="1" ht="12.75">
      <c r="B42" t="s">
        <v>143</v>
      </c>
      <c r="C42" t="s">
        <v>144</v>
      </c>
      <c r="D42">
        <v>85</v>
      </c>
      <c r="E42"/>
      <c r="F42" s="13"/>
      <c r="G42" s="13"/>
      <c r="H42" s="13"/>
      <c r="I42" s="13"/>
      <c r="J42" s="13"/>
      <c r="K42" s="13"/>
      <c r="L42" s="13"/>
      <c r="M42" s="13">
        <v>49</v>
      </c>
      <c r="AN42" s="11">
        <f t="shared" si="5"/>
        <v>49</v>
      </c>
      <c r="AO42" s="10">
        <f>(COUNT(F42:AM42))</f>
        <v>1</v>
      </c>
      <c r="AP42" s="10">
        <f t="shared" si="3"/>
        <v>49</v>
      </c>
      <c r="AQ42" s="10">
        <f t="shared" si="4"/>
        <v>0</v>
      </c>
      <c r="AR42" s="11">
        <f t="shared" si="2"/>
        <v>49</v>
      </c>
    </row>
    <row r="43" spans="2:44" s="10" customFormat="1" ht="12.75">
      <c r="B43" t="s">
        <v>145</v>
      </c>
      <c r="C43"/>
      <c r="D43">
        <v>1984</v>
      </c>
      <c r="E43" t="s">
        <v>146</v>
      </c>
      <c r="F43"/>
      <c r="G43"/>
      <c r="H43"/>
      <c r="I43"/>
      <c r="J43"/>
      <c r="K43"/>
      <c r="L43"/>
      <c r="M43"/>
      <c r="O43" s="20">
        <v>49</v>
      </c>
      <c r="AN43" s="11">
        <f t="shared" si="5"/>
        <v>49</v>
      </c>
      <c r="AO43" s="10">
        <f>(COUNT(G43:AM43))</f>
        <v>1</v>
      </c>
      <c r="AP43" s="10">
        <f t="shared" si="3"/>
        <v>49</v>
      </c>
      <c r="AQ43" s="10">
        <f t="shared" si="4"/>
        <v>0</v>
      </c>
      <c r="AR43" s="11">
        <f t="shared" si="2"/>
        <v>49</v>
      </c>
    </row>
    <row r="44" spans="2:44" s="10" customFormat="1" ht="12.75">
      <c r="B44" t="s">
        <v>147</v>
      </c>
      <c r="C44"/>
      <c r="D44">
        <v>1985</v>
      </c>
      <c r="E44" t="s">
        <v>107</v>
      </c>
      <c r="F44"/>
      <c r="G44"/>
      <c r="H44"/>
      <c r="I44"/>
      <c r="J44"/>
      <c r="K44"/>
      <c r="L44"/>
      <c r="M44"/>
      <c r="O44" s="11">
        <v>49</v>
      </c>
      <c r="AN44" s="11">
        <f t="shared" si="5"/>
        <v>49</v>
      </c>
      <c r="AO44" s="10">
        <f>(COUNT(F44:AM44))</f>
        <v>1</v>
      </c>
      <c r="AP44" s="10">
        <f t="shared" si="3"/>
        <v>49</v>
      </c>
      <c r="AQ44" s="10">
        <f t="shared" si="4"/>
        <v>0</v>
      </c>
      <c r="AR44" s="11">
        <f t="shared" si="2"/>
        <v>49</v>
      </c>
    </row>
    <row r="45" spans="2:44" s="10" customFormat="1" ht="12.75">
      <c r="B45" t="s">
        <v>148</v>
      </c>
      <c r="C45"/>
      <c r="D45">
        <v>92</v>
      </c>
      <c r="E45" t="s">
        <v>149</v>
      </c>
      <c r="F45"/>
      <c r="G45"/>
      <c r="H45"/>
      <c r="I45"/>
      <c r="J45"/>
      <c r="K45"/>
      <c r="L45"/>
      <c r="M45"/>
      <c r="T45" s="12">
        <v>49</v>
      </c>
      <c r="AN45" s="11">
        <f t="shared" si="5"/>
        <v>49</v>
      </c>
      <c r="AO45" s="10">
        <f>(COUNT(G45:AM45))</f>
        <v>1</v>
      </c>
      <c r="AP45" s="10">
        <f t="shared" si="3"/>
        <v>49</v>
      </c>
      <c r="AQ45" s="10">
        <f t="shared" si="4"/>
        <v>0</v>
      </c>
      <c r="AR45" s="11">
        <f t="shared" si="2"/>
        <v>49</v>
      </c>
    </row>
    <row r="46" spans="2:44" s="10" customFormat="1" ht="12.75">
      <c r="B46" t="s">
        <v>150</v>
      </c>
      <c r="C46"/>
      <c r="D46">
        <v>1986</v>
      </c>
      <c r="E46" t="s">
        <v>151</v>
      </c>
      <c r="F46"/>
      <c r="G46"/>
      <c r="H46"/>
      <c r="I46"/>
      <c r="J46"/>
      <c r="K46"/>
      <c r="L46"/>
      <c r="M46"/>
      <c r="AA46" s="10">
        <v>49</v>
      </c>
      <c r="AN46" s="11">
        <f t="shared" si="5"/>
        <v>49</v>
      </c>
      <c r="AO46" s="10">
        <f>(COUNT(F46:AM46))</f>
        <v>1</v>
      </c>
      <c r="AP46" s="10">
        <f t="shared" si="3"/>
        <v>49</v>
      </c>
      <c r="AR46" s="11">
        <f t="shared" si="2"/>
        <v>49</v>
      </c>
    </row>
    <row r="47" spans="2:44" s="10" customFormat="1" ht="12.75">
      <c r="B47" t="s">
        <v>152</v>
      </c>
      <c r="C47"/>
      <c r="D47">
        <v>84</v>
      </c>
      <c r="E47"/>
      <c r="F47"/>
      <c r="G47">
        <v>49</v>
      </c>
      <c r="H47"/>
      <c r="I47"/>
      <c r="J47"/>
      <c r="K47"/>
      <c r="L47"/>
      <c r="M47"/>
      <c r="AN47" s="11">
        <f t="shared" si="5"/>
        <v>49</v>
      </c>
      <c r="AO47" s="10">
        <f>(COUNT(G47:AM47))</f>
        <v>1</v>
      </c>
      <c r="AP47" s="10">
        <f t="shared" si="3"/>
        <v>49</v>
      </c>
      <c r="AQ47" s="10">
        <f>IF(COUNT(F47:AM47)&lt;22,IF(COUNT(F47:AM47)&gt;14,(COUNT(F47:AM47)-15),0)*20,120)</f>
        <v>0</v>
      </c>
      <c r="AR47" s="11">
        <f t="shared" si="2"/>
        <v>49</v>
      </c>
    </row>
    <row r="48" spans="2:44" s="10" customFormat="1" ht="12.75">
      <c r="B48" t="s">
        <v>153</v>
      </c>
      <c r="C48"/>
      <c r="D48">
        <v>85</v>
      </c>
      <c r="E48" t="s">
        <v>154</v>
      </c>
      <c r="F48">
        <v>49</v>
      </c>
      <c r="G48"/>
      <c r="H48"/>
      <c r="I48"/>
      <c r="J48"/>
      <c r="K48"/>
      <c r="L48"/>
      <c r="M48"/>
      <c r="AN48" s="11">
        <f t="shared" si="5"/>
        <v>49</v>
      </c>
      <c r="AO48" s="10">
        <f>(COUNT(F48:AM48))</f>
        <v>1</v>
      </c>
      <c r="AP48" s="10">
        <f t="shared" si="3"/>
        <v>49</v>
      </c>
      <c r="AQ48" s="10">
        <f t="shared" si="4"/>
        <v>0</v>
      </c>
      <c r="AR48" s="11">
        <f t="shared" si="2"/>
        <v>49</v>
      </c>
    </row>
    <row r="49" spans="2:44" s="10" customFormat="1" ht="12.75">
      <c r="B49" t="s">
        <v>155</v>
      </c>
      <c r="C49"/>
      <c r="D49">
        <v>91</v>
      </c>
      <c r="E49" t="s">
        <v>156</v>
      </c>
      <c r="F49"/>
      <c r="G49"/>
      <c r="H49">
        <v>49</v>
      </c>
      <c r="I49"/>
      <c r="J49"/>
      <c r="K49"/>
      <c r="L49"/>
      <c r="M49"/>
      <c r="AN49" s="11">
        <f t="shared" si="5"/>
        <v>49</v>
      </c>
      <c r="AO49" s="10">
        <f>(COUNT(G49:AM49))</f>
        <v>1</v>
      </c>
      <c r="AP49" s="10">
        <f t="shared" si="3"/>
        <v>49</v>
      </c>
      <c r="AQ49" s="10">
        <f t="shared" si="4"/>
        <v>0</v>
      </c>
      <c r="AR49" s="11">
        <f t="shared" si="2"/>
        <v>49</v>
      </c>
    </row>
    <row r="50" spans="2:44" s="10" customFormat="1" ht="12.75">
      <c r="B50" t="s">
        <v>157</v>
      </c>
      <c r="C50" t="s">
        <v>79</v>
      </c>
      <c r="D50">
        <v>92</v>
      </c>
      <c r="E50"/>
      <c r="F50"/>
      <c r="G50"/>
      <c r="H50"/>
      <c r="I50"/>
      <c r="J50"/>
      <c r="K50"/>
      <c r="L50"/>
      <c r="M50"/>
      <c r="AB50" s="10">
        <v>49</v>
      </c>
      <c r="AN50" s="11">
        <f t="shared" si="5"/>
        <v>49</v>
      </c>
      <c r="AO50" s="10">
        <f>(COUNT(F50:AM50))</f>
        <v>1</v>
      </c>
      <c r="AP50" s="10">
        <f t="shared" si="3"/>
        <v>49</v>
      </c>
      <c r="AR50" s="11">
        <f t="shared" si="2"/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dcterms:created xsi:type="dcterms:W3CDTF">2006-05-29T16:19:46Z</dcterms:created>
  <dcterms:modified xsi:type="dcterms:W3CDTF">2006-12-14T17:45:49Z</dcterms:modified>
  <cp:category/>
  <cp:version/>
  <cp:contentType/>
  <cp:contentStatus/>
</cp:coreProperties>
</file>