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0140" windowHeight="6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<sst xmlns="http://schemas.openxmlformats.org/spreadsheetml/2006/main" count="299" uniqueCount="253">
  <si>
    <t>Gesamt</t>
  </si>
  <si>
    <t>Platz</t>
  </si>
  <si>
    <t>Name</t>
  </si>
  <si>
    <t>Vorname</t>
  </si>
  <si>
    <t>Jg.</t>
  </si>
  <si>
    <t>Verein</t>
  </si>
  <si>
    <t>Wegberg</t>
  </si>
  <si>
    <t>Eschwweiler</t>
  </si>
  <si>
    <t>Titz</t>
  </si>
  <si>
    <t>Parelloop</t>
  </si>
  <si>
    <t>Eupen</t>
  </si>
  <si>
    <t>Alsdorf</t>
  </si>
  <si>
    <t>Kelmis</t>
  </si>
  <si>
    <t>Landgraaf</t>
  </si>
  <si>
    <t>Huchem-Stammeln</t>
  </si>
  <si>
    <t>Mützenich</t>
  </si>
  <si>
    <t>Konzen</t>
  </si>
  <si>
    <t>Derichsweiler</t>
  </si>
  <si>
    <t>Rohren</t>
  </si>
  <si>
    <t>Herzogenrath</t>
  </si>
  <si>
    <t>Hahn</t>
  </si>
  <si>
    <t>Vossenack</t>
  </si>
  <si>
    <t>Roetgen</t>
  </si>
  <si>
    <t>Eicherscheid</t>
  </si>
  <si>
    <t>Obermaubach</t>
  </si>
  <si>
    <t>Birkesdorf</t>
  </si>
  <si>
    <t>Dürwiß</t>
  </si>
  <si>
    <t>Bütgenbach</t>
  </si>
  <si>
    <t>Unterbruch</t>
  </si>
  <si>
    <t>Hambach</t>
  </si>
  <si>
    <t>MC Eschweiler</t>
  </si>
  <si>
    <t>Dürener TV</t>
  </si>
  <si>
    <t>Würselen</t>
  </si>
  <si>
    <t>Arnoldsweiler</t>
  </si>
  <si>
    <t>STAP Heerlen</t>
  </si>
  <si>
    <t>Gillrath</t>
  </si>
  <si>
    <t>Rursee</t>
  </si>
  <si>
    <t>Hückelhoven</t>
  </si>
  <si>
    <t>Linnich</t>
  </si>
  <si>
    <t>Jülich</t>
  </si>
  <si>
    <t xml:space="preserve">Summe </t>
  </si>
  <si>
    <t>LÄUFE</t>
  </si>
  <si>
    <t>WERTUNG</t>
  </si>
  <si>
    <t>TV Kalterherberg</t>
  </si>
  <si>
    <t>LAC Mausbach</t>
  </si>
  <si>
    <t>LG Mützenich</t>
  </si>
  <si>
    <t>LAV Hückelhoven</t>
  </si>
  <si>
    <t>Germania 07 Dürwiß</t>
  </si>
  <si>
    <t>DLC Aachen</t>
  </si>
  <si>
    <t>TUS Mechernich 1897</t>
  </si>
  <si>
    <t xml:space="preserve">Geitz </t>
  </si>
  <si>
    <t xml:space="preserve">Bianca </t>
  </si>
  <si>
    <t xml:space="preserve">STAP Brunssum </t>
  </si>
  <si>
    <t>TV Birkesdorf</t>
  </si>
  <si>
    <t>ohne</t>
  </si>
  <si>
    <t>Dürener TV 1847</t>
  </si>
  <si>
    <t>Kennerknecht Nicole</t>
  </si>
  <si>
    <t>VFR Unterbruch LG</t>
  </si>
  <si>
    <t>Czerniawska, Manuela</t>
  </si>
  <si>
    <t xml:space="preserve">Kohlen </t>
  </si>
  <si>
    <t xml:space="preserve">Helene </t>
  </si>
  <si>
    <t xml:space="preserve">DJK Germania 07 Dürwiß </t>
  </si>
  <si>
    <t>Birkesdorfer TV</t>
  </si>
  <si>
    <t xml:space="preserve">Theißen </t>
  </si>
  <si>
    <t xml:space="preserve">Maria </t>
  </si>
  <si>
    <t xml:space="preserve">DLC Aachen </t>
  </si>
  <si>
    <t>Jütte, Svenja</t>
  </si>
  <si>
    <t>www.team5spinner.de Jülich</t>
  </si>
  <si>
    <t xml:space="preserve">Pauls </t>
  </si>
  <si>
    <t xml:space="preserve">Rosa </t>
  </si>
  <si>
    <t xml:space="preserve">LG Mützenich </t>
  </si>
  <si>
    <t>Herma</t>
  </si>
  <si>
    <t>Heike</t>
  </si>
  <si>
    <t>DJK Herzogenrath</t>
  </si>
  <si>
    <t>Baudisch</t>
  </si>
  <si>
    <t>Britta</t>
  </si>
  <si>
    <t xml:space="preserve">Hellenbrand </t>
  </si>
  <si>
    <t xml:space="preserve">Lilo </t>
  </si>
  <si>
    <t xml:space="preserve">DJK Gillrath </t>
  </si>
  <si>
    <t>Rudat</t>
  </si>
  <si>
    <t>Sandra</t>
  </si>
  <si>
    <t>Kranz, Birgit</t>
  </si>
  <si>
    <t>DJK Elmar Kohlscheid</t>
  </si>
  <si>
    <t>Knauf, Hannah</t>
  </si>
  <si>
    <t>Hourtz, Britta</t>
  </si>
  <si>
    <t>Lauf Treff Lucherberg</t>
  </si>
  <si>
    <t xml:space="preserve">Guldenberg </t>
  </si>
  <si>
    <t xml:space="preserve">Marga </t>
  </si>
  <si>
    <t>Niessen</t>
  </si>
  <si>
    <t>Ruth</t>
  </si>
  <si>
    <t>SV Germania Eicherscheid</t>
  </si>
  <si>
    <t xml:space="preserve">Polis </t>
  </si>
  <si>
    <t xml:space="preserve">Claudia </t>
  </si>
  <si>
    <t xml:space="preserve">TV Roetgen </t>
  </si>
  <si>
    <t>Redenz</t>
  </si>
  <si>
    <t>Ursula</t>
  </si>
  <si>
    <t>LAC EUPEN</t>
  </si>
  <si>
    <t>LAC Eupen</t>
  </si>
  <si>
    <t>TV Roetgen</t>
  </si>
  <si>
    <t>Reicheneder</t>
  </si>
  <si>
    <t>Claudia</t>
  </si>
  <si>
    <t>LSG Eschweiler</t>
  </si>
  <si>
    <t>Schieffer, Christa</t>
  </si>
  <si>
    <t>LT Alsdorf-Ost</t>
  </si>
  <si>
    <t>Warbel</t>
  </si>
  <si>
    <t>Margot</t>
  </si>
  <si>
    <t>SV Bergwacht Rohren</t>
  </si>
  <si>
    <t>Offergeld</t>
  </si>
  <si>
    <t>Elke</t>
  </si>
  <si>
    <t>Lauf-Treff Lucherberg</t>
  </si>
  <si>
    <t>SCHINGS</t>
  </si>
  <si>
    <t>ROSI</t>
  </si>
  <si>
    <t>Rotter H?tten Team</t>
  </si>
  <si>
    <t xml:space="preserve">Leschnik </t>
  </si>
  <si>
    <t xml:space="preserve">Aachener TG </t>
  </si>
  <si>
    <t>STB Landgraaf</t>
  </si>
  <si>
    <t>Damaiseaux, Eva</t>
  </si>
  <si>
    <t xml:space="preserve">Maschmeier </t>
  </si>
  <si>
    <t xml:space="preserve">Ise </t>
  </si>
  <si>
    <t>SC Bütgenbach</t>
  </si>
  <si>
    <t>Schwan</t>
  </si>
  <si>
    <t>Marianne</t>
  </si>
  <si>
    <t>Olschewski, Martina</t>
  </si>
  <si>
    <t xml:space="preserve">Marion </t>
  </si>
  <si>
    <t>Kathrin</t>
  </si>
  <si>
    <t>Lavalle, Brigitte</t>
  </si>
  <si>
    <t>Running Daddys Donnerberg</t>
  </si>
  <si>
    <t>Jacobs</t>
  </si>
  <si>
    <t>Sabine</t>
  </si>
  <si>
    <t>Braun, Marion</t>
  </si>
  <si>
    <t>Rainer Kathy</t>
  </si>
  <si>
    <t>DJK Löwe Hambach</t>
  </si>
  <si>
    <t xml:space="preserve">Irene </t>
  </si>
  <si>
    <t>Grundbrecher</t>
  </si>
  <si>
    <t>Karla</t>
  </si>
  <si>
    <t>Victoria Huppenbroich</t>
  </si>
  <si>
    <t>Brandenburg, Nicole</t>
  </si>
  <si>
    <t>Wirtz Anja</t>
  </si>
  <si>
    <t>FC Germania Vossenack</t>
  </si>
  <si>
    <t>Mitzon</t>
  </si>
  <si>
    <t>Christel</t>
  </si>
  <si>
    <t>Schüler</t>
  </si>
  <si>
    <t>Caroline</t>
  </si>
  <si>
    <t xml:space="preserve">Mayer </t>
  </si>
  <si>
    <t xml:space="preserve">Marlene </t>
  </si>
  <si>
    <t xml:space="preserve">LG Stolberg </t>
  </si>
  <si>
    <t>Hendriks-Meys, Gerrie</t>
  </si>
  <si>
    <t>VIPP Heerlen</t>
  </si>
  <si>
    <t>Beume Ingeborg</t>
  </si>
  <si>
    <t xml:space="preserve">Kirsch </t>
  </si>
  <si>
    <t xml:space="preserve">Alexandra </t>
  </si>
  <si>
    <t xml:space="preserve">VFR Unterbruch LG </t>
  </si>
  <si>
    <t>Cerfontaine</t>
  </si>
  <si>
    <t>Anita</t>
  </si>
  <si>
    <t>LAC  Mausbach</t>
  </si>
  <si>
    <t>Germ. 07 Dürwiss</t>
  </si>
  <si>
    <t xml:space="preserve">Knops </t>
  </si>
  <si>
    <t xml:space="preserve">Petra </t>
  </si>
  <si>
    <t xml:space="preserve">Atletiek Maastricht </t>
  </si>
  <si>
    <t>Schmitz</t>
  </si>
  <si>
    <t>Astrid</t>
  </si>
  <si>
    <t>Karin</t>
  </si>
  <si>
    <t>Mertens</t>
  </si>
  <si>
    <t>Horn</t>
  </si>
  <si>
    <t>Marita</t>
  </si>
  <si>
    <t>Monika</t>
  </si>
  <si>
    <t>TV Konzen</t>
  </si>
  <si>
    <t>Nicole</t>
  </si>
  <si>
    <t>Müller</t>
  </si>
  <si>
    <t>Esser Silvia</t>
  </si>
  <si>
    <t>Rotter Hütten-Team</t>
  </si>
  <si>
    <t>Förster</t>
  </si>
  <si>
    <t>Marlies</t>
  </si>
  <si>
    <t>Kirch</t>
  </si>
  <si>
    <t>Simone</t>
  </si>
  <si>
    <t>Rita</t>
  </si>
  <si>
    <t>Helga</t>
  </si>
  <si>
    <t>Brandenburg</t>
  </si>
  <si>
    <t>Irmy</t>
  </si>
  <si>
    <t xml:space="preserve">Kuhn </t>
  </si>
  <si>
    <t>Wauter</t>
  </si>
  <si>
    <t>Susanne</t>
  </si>
  <si>
    <t>Heuel</t>
  </si>
  <si>
    <t>Peters</t>
  </si>
  <si>
    <t>Eliane</t>
  </si>
  <si>
    <t>Mager</t>
  </si>
  <si>
    <t>Ina</t>
  </si>
  <si>
    <t>Prost</t>
  </si>
  <si>
    <t>Doris</t>
  </si>
  <si>
    <t>Tönnes</t>
  </si>
  <si>
    <t>Wallrafen</t>
  </si>
  <si>
    <t xml:space="preserve">Spellerberg </t>
  </si>
  <si>
    <t>Miketta</t>
  </si>
  <si>
    <t>Klaassen</t>
  </si>
  <si>
    <t>Lara</t>
  </si>
  <si>
    <t xml:space="preserve">Klinkenberg </t>
  </si>
  <si>
    <t>Ruland</t>
  </si>
  <si>
    <t>Reinartz</t>
  </si>
  <si>
    <t>Vera</t>
  </si>
  <si>
    <t>Kurschildgen</t>
  </si>
  <si>
    <t xml:space="preserve">Havertz-Röhlich </t>
  </si>
  <si>
    <t>Kouchen</t>
  </si>
  <si>
    <t>Dederichs</t>
  </si>
  <si>
    <t>Evelyne</t>
  </si>
  <si>
    <t>18 BESTE</t>
  </si>
  <si>
    <t>Thevissen, Ute</t>
  </si>
  <si>
    <t>Dr. Schneider Team</t>
  </si>
  <si>
    <t>Tri team Tus Schleiden</t>
  </si>
  <si>
    <t>Knöbel</t>
  </si>
  <si>
    <t>Auel Christina</t>
  </si>
  <si>
    <t>Schnorr</t>
  </si>
  <si>
    <t>Andrea</t>
  </si>
  <si>
    <t>Berger, Vera</t>
  </si>
  <si>
    <t>Cunningham, Gaby</t>
  </si>
  <si>
    <t>Kein Verein</t>
  </si>
  <si>
    <t>Langanke</t>
  </si>
  <si>
    <t>Hildegard</t>
  </si>
  <si>
    <t>Becker, Christine</t>
  </si>
  <si>
    <t>DJK Armada Würselen</t>
  </si>
  <si>
    <t xml:space="preserve">Schroeder </t>
  </si>
  <si>
    <t xml:space="preserve">TV Huchem-Stammeln </t>
  </si>
  <si>
    <t>Barth, Dania</t>
  </si>
  <si>
    <t>Gebauer, Petra</t>
  </si>
  <si>
    <t>Schoofs</t>
  </si>
  <si>
    <t>Erika</t>
  </si>
  <si>
    <t>TSV Weeze</t>
  </si>
  <si>
    <t xml:space="preserve">Bosolol </t>
  </si>
  <si>
    <t xml:space="preserve">Jacky </t>
  </si>
  <si>
    <t xml:space="preserve">DJK Jung Siegfried Herzogenrath </t>
  </si>
  <si>
    <t>Feltens</t>
  </si>
  <si>
    <t>Meike</t>
  </si>
  <si>
    <t>Wolf Ursula</t>
  </si>
  <si>
    <t>TV Huchem - Stammeln</t>
  </si>
  <si>
    <t>Nücker</t>
  </si>
  <si>
    <t>Gisela</t>
  </si>
  <si>
    <t>TV Huchem-Stammeln</t>
  </si>
  <si>
    <t>Souvignier-Creutz</t>
  </si>
  <si>
    <t>Marlene</t>
  </si>
  <si>
    <t>Hader</t>
  </si>
  <si>
    <t>Maria</t>
  </si>
  <si>
    <t>Klein, Andrea</t>
  </si>
  <si>
    <t>Lauftreff Inde Hahn</t>
  </si>
  <si>
    <t xml:space="preserve">Lothmann </t>
  </si>
  <si>
    <t xml:space="preserve">Anne </t>
  </si>
  <si>
    <t>SV Roland Rollesbroich</t>
  </si>
  <si>
    <t>Kördel, Carina</t>
  </si>
  <si>
    <t>MENKE</t>
  </si>
  <si>
    <t>RUTH</t>
  </si>
  <si>
    <t>Lauftreff inde Hahn</t>
  </si>
  <si>
    <t>Fuchs Sandra</t>
  </si>
  <si>
    <t>VSV Grenzland Wegberg</t>
  </si>
  <si>
    <t>Quast</t>
  </si>
  <si>
    <t>Tine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</si>
</sst>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b/>
      <sz val="11"/>
      <name val="Arial"/>
      <family val="2"/>
    </font>
    <font>
      <b/>
      <sz val="11"/>
      <color indexed="56"/>
      <name val="Arial"/>
      <family val="2"/>
    </font>
    <font>
      <sz val="8"/>
      <name val="Comic Sans MS"/>
      <family val="4"/>
    </font>
    <font>
      <sz val="8"/>
      <name val="Arial"/>
      <family val="0"/>
    </font>
    <font>
      <u val="single"/>
      <sz val="8"/>
      <name val="Arial"/>
      <family val="2"/>
    </font>
    <font>
      <b/>
      <u val="single"/>
      <sz val="8"/>
      <name val="Comic Sans MS"/>
      <family val="4"/>
    </font>
    <font>
      <b/>
      <sz val="8"/>
      <name val="Arial"/>
      <family val="2"/>
    </font>
    <font>
      <u val="single"/>
      <sz val="8"/>
      <name val="Comic Sans MS"/>
      <family val="4"/>
    </font>
    <font>
      <b/>
      <u val="single"/>
      <sz val="8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 textRotation="180"/>
      <protection locked="0"/>
    </xf>
    <xf numFmtId="0" fontId="1" fillId="0" borderId="0" xfId="0" applyFont="1" applyAlignment="1">
      <alignment horizontal="center" vertical="top" textRotation="180"/>
    </xf>
    <xf numFmtId="0" fontId="0" fillId="0" borderId="0" xfId="0" applyAlignment="1">
      <alignment textRotation="180"/>
    </xf>
    <xf numFmtId="0" fontId="2" fillId="0" borderId="0" xfId="0" applyFont="1" applyAlignment="1">
      <alignment horizontal="center" vertical="top" textRotation="180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21" fontId="4" fillId="0" borderId="0" xfId="0" applyNumberFormat="1" applyFont="1" applyBorder="1" applyAlignment="1">
      <alignment/>
    </xf>
    <xf numFmtId="21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Alignment="1">
      <alignment/>
    </xf>
    <xf numFmtId="1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0"/>
  <sheetViews>
    <sheetView tabSelected="1" zoomScale="75" zoomScaleNormal="75" workbookViewId="0" topLeftCell="A90">
      <selection activeCell="C95" sqref="C95"/>
    </sheetView>
  </sheetViews>
  <sheetFormatPr defaultColWidth="11.421875" defaultRowHeight="12.75"/>
  <cols>
    <col min="1" max="1" width="3.7109375" style="0" customWidth="1"/>
    <col min="2" max="2" width="0.13671875" style="0" customWidth="1"/>
    <col min="5" max="5" width="3.7109375" style="0" customWidth="1"/>
    <col min="6" max="6" width="14.7109375" style="0" customWidth="1"/>
    <col min="7" max="20" width="4.28125" style="0" customWidth="1"/>
    <col min="21" max="23" width="3.7109375" style="0" customWidth="1"/>
    <col min="24" max="26" width="4.00390625" style="0" customWidth="1"/>
    <col min="27" max="30" width="3.7109375" style="0" customWidth="1"/>
    <col min="31" max="36" width="4.7109375" style="0" customWidth="1"/>
    <col min="37" max="40" width="1.7109375" style="0" customWidth="1"/>
    <col min="41" max="42" width="5.7109375" style="0" customWidth="1"/>
    <col min="43" max="43" width="6.7109375" style="0" customWidth="1"/>
  </cols>
  <sheetData>
    <row r="1" spans="1:44" ht="89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204</v>
      </c>
      <c r="AR1" s="4" t="s">
        <v>42</v>
      </c>
    </row>
    <row r="2" spans="1:43" s="7" customFormat="1" ht="15.75" customHeight="1">
      <c r="A2" s="5">
        <v>1</v>
      </c>
      <c r="B2" s="6">
        <v>4</v>
      </c>
      <c r="C2" s="7" t="s">
        <v>177</v>
      </c>
      <c r="D2" s="7" t="s">
        <v>178</v>
      </c>
      <c r="E2" s="7">
        <v>66</v>
      </c>
      <c r="F2" s="7" t="s">
        <v>43</v>
      </c>
      <c r="G2" s="8">
        <v>884</v>
      </c>
      <c r="H2" s="8">
        <v>917</v>
      </c>
      <c r="I2" s="8"/>
      <c r="J2" s="8"/>
      <c r="K2" s="9">
        <v>966</v>
      </c>
      <c r="L2" s="8">
        <v>889</v>
      </c>
      <c r="M2" s="9">
        <v>896</v>
      </c>
      <c r="N2" s="9">
        <v>941</v>
      </c>
      <c r="O2" s="8">
        <v>936</v>
      </c>
      <c r="P2" s="10">
        <v>948</v>
      </c>
      <c r="Q2" s="9">
        <v>976</v>
      </c>
      <c r="R2" s="8"/>
      <c r="S2" s="8">
        <v>1000</v>
      </c>
      <c r="T2" s="8">
        <v>894</v>
      </c>
      <c r="U2" s="9">
        <v>974</v>
      </c>
      <c r="V2" s="8">
        <v>1000</v>
      </c>
      <c r="W2" s="8">
        <v>1000</v>
      </c>
      <c r="X2" s="8">
        <v>963</v>
      </c>
      <c r="Y2" s="7">
        <v>982</v>
      </c>
      <c r="Z2" s="11">
        <v>1000</v>
      </c>
      <c r="AA2" s="11">
        <v>937</v>
      </c>
      <c r="AB2" s="11">
        <v>172</v>
      </c>
      <c r="AD2" s="7">
        <v>1000</v>
      </c>
      <c r="AE2" s="7">
        <v>1000</v>
      </c>
      <c r="AF2" s="7">
        <v>951</v>
      </c>
      <c r="AG2" s="7">
        <v>1000</v>
      </c>
      <c r="AH2" s="7">
        <v>1000</v>
      </c>
      <c r="AI2" s="7">
        <v>1000</v>
      </c>
      <c r="AJ2" s="7">
        <v>1000</v>
      </c>
      <c r="AK2" s="14">
        <v>1000</v>
      </c>
      <c r="AL2" s="7">
        <v>957</v>
      </c>
      <c r="AM2" s="7">
        <v>1000</v>
      </c>
      <c r="AN2" s="7">
        <v>1000</v>
      </c>
      <c r="AO2" s="12">
        <f aca="true" t="shared" si="0" ref="AO2:AO65">SUM(H2:AN2)</f>
        <v>27299</v>
      </c>
      <c r="AP2" s="12">
        <f aca="true" t="shared" si="1" ref="AP2:AP21">(COUNT(G2:AN2))</f>
        <v>30</v>
      </c>
      <c r="AQ2" s="13">
        <f aca="true" t="shared" si="2" ref="AQ2:AQ21">IF(COUNT(G2:AN2)&gt;0,LARGE(G2:AN2,1),0)+IF(COUNT(G2:AN2)&gt;1,LARGE(G2:AN2,2),0)+IF(COUNT(G2:AN2)&gt;2,LARGE(G2:AN2,3),0)+IF(COUNT(G2:AN2)&gt;3,LARGE(G2:AN2,4),0)+IF(COUNT(G2:AN2)&gt;4,LARGE(G2:AN2,5),0)+IF(COUNT(G2:AN2)&gt;5,LARGE(G2:AN2,6),0)+IF(COUNT(G2:AN2)&gt;6,LARGE(G2:AN2,7),0)+IF(COUNT(G2:AN2)&gt;7,LARGE(G2:AN2,8),0)+IF(COUNT(G2:AN2)&gt;8,LARGE(G2:AN2,9),0)+IF(COUNT(G2:AN2)&gt;9,LARGE(G2:AN2,10),0)+IF(COUNT(G2:AN2)&gt;10,LARGE(G2:AN2,11),0)+IF(COUNT(G2:AN2)&gt;11,LARGE(G2:AN2,12),0)+IF(COUNT(G2:AN2)&gt;12,LARGE(G2:AN2,13),0)+IF(COUNT(G2:AN2)&gt;13,LARGE(G2:AN2,14),0)+IF(COUNT(G2:AN2)&gt;14,LARGE(G2:AN2,15),0)+IF(COUNT(G2:AN2)&gt;15,LARGE(G2:AN2,16),0)+IF(COUNT(G2:AN2)&gt;16,LARGE(G2:AN2,17),0)+IF(COUNT(G2:AN2)&gt;17,LARGE(G2:AN2,18),0)</f>
        <v>17861</v>
      </c>
    </row>
    <row r="3" spans="1:43" s="7" customFormat="1" ht="15.75" customHeight="1">
      <c r="A3" s="5">
        <v>2</v>
      </c>
      <c r="B3" s="7">
        <v>2</v>
      </c>
      <c r="C3" s="7" t="s">
        <v>179</v>
      </c>
      <c r="D3" s="7" t="s">
        <v>123</v>
      </c>
      <c r="E3" s="7">
        <v>56</v>
      </c>
      <c r="F3" s="7" t="s">
        <v>30</v>
      </c>
      <c r="G3" s="7">
        <v>930</v>
      </c>
      <c r="H3" s="7">
        <v>950</v>
      </c>
      <c r="I3" s="7">
        <v>963</v>
      </c>
      <c r="K3" s="7">
        <v>991</v>
      </c>
      <c r="L3" s="7">
        <v>956</v>
      </c>
      <c r="M3" s="7">
        <v>1000</v>
      </c>
      <c r="N3" s="7">
        <v>1000</v>
      </c>
      <c r="O3" s="7">
        <v>962</v>
      </c>
      <c r="P3" s="7">
        <v>1000</v>
      </c>
      <c r="Q3" s="7">
        <v>1000</v>
      </c>
      <c r="R3" s="7">
        <v>977</v>
      </c>
      <c r="T3" s="7">
        <v>957</v>
      </c>
      <c r="U3" s="14">
        <v>1000</v>
      </c>
      <c r="X3" s="7">
        <v>1000</v>
      </c>
      <c r="Y3" s="7">
        <v>964</v>
      </c>
      <c r="Z3" s="11"/>
      <c r="AC3" s="7">
        <v>1000</v>
      </c>
      <c r="AD3" s="7">
        <v>1000</v>
      </c>
      <c r="AF3" s="7">
        <v>902</v>
      </c>
      <c r="AG3" s="7">
        <v>976</v>
      </c>
      <c r="AH3" s="7">
        <v>947</v>
      </c>
      <c r="AI3" s="7">
        <v>933</v>
      </c>
      <c r="AJ3" s="7">
        <v>972</v>
      </c>
      <c r="AK3" s="7">
        <v>978</v>
      </c>
      <c r="AL3" s="7">
        <v>913</v>
      </c>
      <c r="AO3" s="12">
        <f t="shared" si="0"/>
        <v>22341</v>
      </c>
      <c r="AP3" s="12">
        <f t="shared" si="1"/>
        <v>24</v>
      </c>
      <c r="AQ3" s="13">
        <f t="shared" si="2"/>
        <v>17696</v>
      </c>
    </row>
    <row r="4" spans="1:43" s="7" customFormat="1" ht="15.75" customHeight="1">
      <c r="A4" s="5">
        <v>3</v>
      </c>
      <c r="B4" s="5">
        <v>2</v>
      </c>
      <c r="C4" s="7" t="s">
        <v>185</v>
      </c>
      <c r="D4" s="7" t="s">
        <v>80</v>
      </c>
      <c r="E4" s="7">
        <v>72</v>
      </c>
      <c r="F4" s="7" t="s">
        <v>49</v>
      </c>
      <c r="G4" s="9">
        <v>825</v>
      </c>
      <c r="H4" s="8">
        <v>867</v>
      </c>
      <c r="I4" s="8"/>
      <c r="J4" s="8"/>
      <c r="K4" s="8"/>
      <c r="L4" s="8"/>
      <c r="M4" s="9">
        <v>875</v>
      </c>
      <c r="O4" s="7">
        <v>897</v>
      </c>
      <c r="P4" s="15">
        <v>978</v>
      </c>
      <c r="Q4" s="14">
        <v>905</v>
      </c>
      <c r="S4" s="7">
        <v>973</v>
      </c>
      <c r="U4" s="7">
        <v>960</v>
      </c>
      <c r="V4" s="7">
        <v>926</v>
      </c>
      <c r="W4" s="7">
        <v>952</v>
      </c>
      <c r="Y4" s="7">
        <v>927</v>
      </c>
      <c r="Z4" s="11"/>
      <c r="AA4" s="11">
        <v>857</v>
      </c>
      <c r="AD4" s="7">
        <v>967</v>
      </c>
      <c r="AE4" s="7">
        <v>923</v>
      </c>
      <c r="AF4" s="7">
        <v>829</v>
      </c>
      <c r="AH4" s="7">
        <v>895</v>
      </c>
      <c r="AK4" s="7">
        <v>911</v>
      </c>
      <c r="AM4" s="7">
        <v>939</v>
      </c>
      <c r="AO4" s="12">
        <f t="shared" si="0"/>
        <v>15581</v>
      </c>
      <c r="AP4" s="12">
        <f t="shared" si="1"/>
        <v>18</v>
      </c>
      <c r="AQ4" s="13">
        <f t="shared" si="2"/>
        <v>16406</v>
      </c>
    </row>
    <row r="5" spans="1:43" s="7" customFormat="1" ht="16.5" customHeight="1">
      <c r="A5" s="5">
        <v>4</v>
      </c>
      <c r="B5" s="7">
        <v>5</v>
      </c>
      <c r="C5" s="7" t="s">
        <v>180</v>
      </c>
      <c r="D5" s="7" t="s">
        <v>181</v>
      </c>
      <c r="E5" s="7">
        <v>66</v>
      </c>
      <c r="F5" s="7" t="s">
        <v>44</v>
      </c>
      <c r="G5" s="8"/>
      <c r="H5" s="8">
        <v>733</v>
      </c>
      <c r="I5" s="8"/>
      <c r="J5" s="8">
        <v>667</v>
      </c>
      <c r="K5" s="8">
        <v>919</v>
      </c>
      <c r="L5" s="8">
        <v>733</v>
      </c>
      <c r="M5" s="8">
        <v>919</v>
      </c>
      <c r="N5" s="8">
        <v>800</v>
      </c>
      <c r="O5" s="8">
        <v>718</v>
      </c>
      <c r="P5" s="8">
        <v>871</v>
      </c>
      <c r="Q5" s="8">
        <v>867</v>
      </c>
      <c r="R5" s="8">
        <v>750</v>
      </c>
      <c r="S5" s="8">
        <v>865</v>
      </c>
      <c r="T5" s="8"/>
      <c r="U5" s="8">
        <v>840</v>
      </c>
      <c r="V5" s="8">
        <v>852</v>
      </c>
      <c r="W5" s="8">
        <v>762</v>
      </c>
      <c r="X5" s="8">
        <v>815</v>
      </c>
      <c r="Y5" s="7">
        <v>909</v>
      </c>
      <c r="Z5" s="11">
        <v>889</v>
      </c>
      <c r="AA5" s="11">
        <v>770</v>
      </c>
      <c r="AB5" s="11">
        <v>703</v>
      </c>
      <c r="AC5" s="7">
        <v>896</v>
      </c>
      <c r="AD5" s="7">
        <v>880</v>
      </c>
      <c r="AF5" s="7">
        <v>707</v>
      </c>
      <c r="AJ5" s="7">
        <v>917</v>
      </c>
      <c r="AK5" s="14">
        <v>929</v>
      </c>
      <c r="AL5" s="14">
        <v>818</v>
      </c>
      <c r="AN5" s="7">
        <v>909</v>
      </c>
      <c r="AO5" s="12">
        <f t="shared" si="0"/>
        <v>21438</v>
      </c>
      <c r="AP5" s="12">
        <f t="shared" si="1"/>
        <v>26</v>
      </c>
      <c r="AQ5" s="13">
        <f t="shared" si="2"/>
        <v>15665</v>
      </c>
    </row>
    <row r="6" spans="1:43" s="7" customFormat="1" ht="16.5" customHeight="1">
      <c r="A6" s="5">
        <v>5</v>
      </c>
      <c r="B6" s="7">
        <v>7</v>
      </c>
      <c r="C6" s="7" t="s">
        <v>183</v>
      </c>
      <c r="D6" s="7" t="s">
        <v>184</v>
      </c>
      <c r="E6" s="7">
        <v>61</v>
      </c>
      <c r="F6" s="7" t="s">
        <v>47</v>
      </c>
      <c r="H6" s="7">
        <v>800</v>
      </c>
      <c r="K6" s="7">
        <v>928</v>
      </c>
      <c r="L6" s="7">
        <v>822</v>
      </c>
      <c r="M6" s="7">
        <v>771</v>
      </c>
      <c r="O6" s="7">
        <v>782</v>
      </c>
      <c r="P6" s="7">
        <v>867</v>
      </c>
      <c r="Q6" s="7">
        <v>933</v>
      </c>
      <c r="S6" s="7">
        <v>892</v>
      </c>
      <c r="U6" s="7">
        <v>920</v>
      </c>
      <c r="W6" s="7">
        <v>810</v>
      </c>
      <c r="X6" s="7">
        <v>889</v>
      </c>
      <c r="Y6" s="7">
        <v>873</v>
      </c>
      <c r="Z6" s="11">
        <v>917</v>
      </c>
      <c r="AA6" s="11">
        <v>746</v>
      </c>
      <c r="AC6" s="7">
        <v>917</v>
      </c>
      <c r="AF6" s="7">
        <v>683</v>
      </c>
      <c r="AI6" s="7">
        <v>867</v>
      </c>
      <c r="AK6" s="14">
        <v>917</v>
      </c>
      <c r="AM6" s="7">
        <v>879</v>
      </c>
      <c r="AN6" s="7">
        <v>863</v>
      </c>
      <c r="AO6" s="12">
        <f t="shared" si="0"/>
        <v>17076</v>
      </c>
      <c r="AP6" s="12">
        <f t="shared" si="1"/>
        <v>20</v>
      </c>
      <c r="AQ6" s="13">
        <f t="shared" si="2"/>
        <v>15647</v>
      </c>
    </row>
    <row r="7" spans="1:43" s="7" customFormat="1" ht="16.5" customHeight="1">
      <c r="A7" s="5">
        <v>6</v>
      </c>
      <c r="B7" s="5">
        <v>12</v>
      </c>
      <c r="C7" s="7" t="s">
        <v>182</v>
      </c>
      <c r="D7" s="7" t="s">
        <v>175</v>
      </c>
      <c r="E7" s="7">
        <v>42</v>
      </c>
      <c r="F7" s="7" t="s">
        <v>45</v>
      </c>
      <c r="G7" s="7">
        <v>674</v>
      </c>
      <c r="H7" s="14">
        <v>729</v>
      </c>
      <c r="J7" s="7">
        <v>613</v>
      </c>
      <c r="K7" s="14">
        <v>705</v>
      </c>
      <c r="M7" s="14">
        <v>688</v>
      </c>
      <c r="N7" s="14">
        <v>824</v>
      </c>
      <c r="O7" s="7">
        <v>705</v>
      </c>
      <c r="P7" s="15">
        <v>756</v>
      </c>
      <c r="Q7" s="14">
        <v>762</v>
      </c>
      <c r="R7" s="7">
        <v>705</v>
      </c>
      <c r="S7" s="7">
        <v>811</v>
      </c>
      <c r="U7" s="14">
        <v>895</v>
      </c>
      <c r="V7" s="7">
        <v>778</v>
      </c>
      <c r="W7" s="14">
        <v>619</v>
      </c>
      <c r="X7" s="14">
        <v>808</v>
      </c>
      <c r="Z7" s="11">
        <v>861</v>
      </c>
      <c r="AA7" s="11">
        <v>786</v>
      </c>
      <c r="AB7" s="11">
        <v>656</v>
      </c>
      <c r="AC7" s="14">
        <v>875</v>
      </c>
      <c r="AD7" s="11">
        <v>900</v>
      </c>
      <c r="AE7" s="11">
        <v>846</v>
      </c>
      <c r="AF7" s="11">
        <v>781</v>
      </c>
      <c r="AG7" s="11">
        <v>854</v>
      </c>
      <c r="AH7" s="7">
        <v>684</v>
      </c>
      <c r="AI7" s="7">
        <v>733</v>
      </c>
      <c r="AJ7" s="14">
        <v>760</v>
      </c>
      <c r="AK7" s="18">
        <v>787</v>
      </c>
      <c r="AL7" s="14">
        <v>727</v>
      </c>
      <c r="AM7" s="7">
        <v>788</v>
      </c>
      <c r="AO7" s="12">
        <f t="shared" si="0"/>
        <v>21436</v>
      </c>
      <c r="AP7" s="12">
        <f t="shared" si="1"/>
        <v>29</v>
      </c>
      <c r="AQ7" s="13">
        <f t="shared" si="2"/>
        <v>14605</v>
      </c>
    </row>
    <row r="8" spans="1:43" s="7" customFormat="1" ht="16.5" customHeight="1">
      <c r="A8" s="5">
        <v>7</v>
      </c>
      <c r="B8" s="5">
        <v>14</v>
      </c>
      <c r="C8" s="7" t="s">
        <v>50</v>
      </c>
      <c r="D8" s="7" t="s">
        <v>51</v>
      </c>
      <c r="E8" s="7">
        <v>64</v>
      </c>
      <c r="F8" s="7" t="s">
        <v>52</v>
      </c>
      <c r="H8" s="7">
        <v>700</v>
      </c>
      <c r="J8" s="7">
        <v>707</v>
      </c>
      <c r="K8" s="14">
        <v>761</v>
      </c>
      <c r="M8" s="14">
        <v>750</v>
      </c>
      <c r="N8" s="7">
        <v>771</v>
      </c>
      <c r="O8" s="7">
        <v>833</v>
      </c>
      <c r="P8" s="14">
        <v>844</v>
      </c>
      <c r="T8" s="7">
        <v>723</v>
      </c>
      <c r="U8" s="7">
        <v>880</v>
      </c>
      <c r="Y8" s="7">
        <v>818</v>
      </c>
      <c r="Z8" s="11"/>
      <c r="AC8" s="7">
        <v>813</v>
      </c>
      <c r="AD8" s="7">
        <v>800</v>
      </c>
      <c r="AE8" s="7">
        <v>769</v>
      </c>
      <c r="AF8" s="7">
        <v>659</v>
      </c>
      <c r="AG8" s="7">
        <v>878</v>
      </c>
      <c r="AH8" s="7">
        <v>789</v>
      </c>
      <c r="AI8" s="7">
        <v>667</v>
      </c>
      <c r="AK8" s="14">
        <v>857</v>
      </c>
      <c r="AL8" s="7">
        <v>652</v>
      </c>
      <c r="AM8" s="7">
        <v>849</v>
      </c>
      <c r="AN8" s="7">
        <v>818</v>
      </c>
      <c r="AO8" s="12">
        <f t="shared" si="0"/>
        <v>16338</v>
      </c>
      <c r="AP8" s="12">
        <f t="shared" si="1"/>
        <v>21</v>
      </c>
      <c r="AQ8" s="13">
        <f t="shared" si="2"/>
        <v>14360</v>
      </c>
    </row>
    <row r="9" spans="1:43" s="7" customFormat="1" ht="16.5" customHeight="1">
      <c r="A9" s="5">
        <v>8</v>
      </c>
      <c r="B9" s="7">
        <v>19</v>
      </c>
      <c r="C9" s="7" t="s">
        <v>91</v>
      </c>
      <c r="D9" s="7" t="s">
        <v>92</v>
      </c>
      <c r="E9" s="7">
        <v>1971</v>
      </c>
      <c r="F9" s="7" t="s">
        <v>93</v>
      </c>
      <c r="P9" s="7">
        <v>622</v>
      </c>
      <c r="Q9" s="7">
        <v>452</v>
      </c>
      <c r="S9" s="7">
        <v>649</v>
      </c>
      <c r="T9" s="7">
        <v>617</v>
      </c>
      <c r="V9" s="7">
        <v>667</v>
      </c>
      <c r="X9" s="7">
        <v>778</v>
      </c>
      <c r="Y9" s="7">
        <v>782</v>
      </c>
      <c r="Z9" s="11"/>
      <c r="AA9" s="11">
        <v>667</v>
      </c>
      <c r="AB9" s="11">
        <v>625</v>
      </c>
      <c r="AC9" s="14">
        <v>719</v>
      </c>
      <c r="AD9" s="16">
        <v>867</v>
      </c>
      <c r="AF9" s="7">
        <v>610</v>
      </c>
      <c r="AG9" s="7">
        <v>829</v>
      </c>
      <c r="AH9" s="7">
        <v>736</v>
      </c>
      <c r="AI9" s="7">
        <v>800</v>
      </c>
      <c r="AJ9" s="14">
        <v>880</v>
      </c>
      <c r="AK9" s="14">
        <v>820</v>
      </c>
      <c r="AO9" s="12">
        <f t="shared" si="0"/>
        <v>12120</v>
      </c>
      <c r="AP9" s="12">
        <f t="shared" si="1"/>
        <v>17</v>
      </c>
      <c r="AQ9" s="13">
        <f t="shared" si="2"/>
        <v>12120</v>
      </c>
    </row>
    <row r="10" spans="1:43" s="7" customFormat="1" ht="16.5" customHeight="1">
      <c r="A10" s="5">
        <v>9</v>
      </c>
      <c r="B10" s="5">
        <v>11</v>
      </c>
      <c r="C10" s="7" t="s">
        <v>173</v>
      </c>
      <c r="D10" s="7" t="s">
        <v>186</v>
      </c>
      <c r="E10" s="7">
        <v>68</v>
      </c>
      <c r="F10" s="7" t="s">
        <v>44</v>
      </c>
      <c r="G10" s="7">
        <v>465</v>
      </c>
      <c r="H10" s="7">
        <v>517</v>
      </c>
      <c r="J10" s="7">
        <v>507</v>
      </c>
      <c r="K10" s="7">
        <v>703</v>
      </c>
      <c r="L10" s="7">
        <v>422</v>
      </c>
      <c r="M10" s="7">
        <v>865</v>
      </c>
      <c r="N10" s="7">
        <v>486</v>
      </c>
      <c r="O10" s="7">
        <v>538</v>
      </c>
      <c r="P10" s="7">
        <v>677</v>
      </c>
      <c r="Q10" s="7">
        <v>600</v>
      </c>
      <c r="R10" s="7">
        <v>591</v>
      </c>
      <c r="S10" s="7">
        <v>378</v>
      </c>
      <c r="U10" s="7">
        <v>760</v>
      </c>
      <c r="V10" s="7">
        <v>370</v>
      </c>
      <c r="W10" s="7">
        <v>429</v>
      </c>
      <c r="X10" s="7">
        <v>630</v>
      </c>
      <c r="Y10" s="7">
        <v>655</v>
      </c>
      <c r="Z10" s="11"/>
      <c r="AA10" s="11">
        <v>532</v>
      </c>
      <c r="AC10" s="7">
        <v>792</v>
      </c>
      <c r="AD10" s="7">
        <v>760</v>
      </c>
      <c r="AE10" s="7">
        <v>513</v>
      </c>
      <c r="AJ10" s="7">
        <v>639</v>
      </c>
      <c r="AK10" s="7">
        <v>733</v>
      </c>
      <c r="AO10" s="12">
        <f t="shared" si="0"/>
        <v>13097</v>
      </c>
      <c r="AP10" s="12">
        <f t="shared" si="1"/>
        <v>23</v>
      </c>
      <c r="AQ10" s="13">
        <f t="shared" si="2"/>
        <v>11498</v>
      </c>
    </row>
    <row r="11" spans="1:43" s="7" customFormat="1" ht="16.5" customHeight="1">
      <c r="A11" s="5">
        <v>10</v>
      </c>
      <c r="B11" s="7">
        <v>6</v>
      </c>
      <c r="C11" s="7" t="s">
        <v>189</v>
      </c>
      <c r="D11" s="7" t="s">
        <v>121</v>
      </c>
      <c r="E11" s="7">
        <v>59</v>
      </c>
      <c r="F11" s="7" t="s">
        <v>53</v>
      </c>
      <c r="H11" s="7">
        <v>783</v>
      </c>
      <c r="I11" s="8">
        <v>815</v>
      </c>
      <c r="J11" s="8"/>
      <c r="K11" s="8"/>
      <c r="L11" s="8"/>
      <c r="M11" s="8"/>
      <c r="N11" s="8"/>
      <c r="O11" s="8">
        <v>821</v>
      </c>
      <c r="P11" s="17">
        <v>862</v>
      </c>
      <c r="Q11" s="8"/>
      <c r="R11" s="8">
        <v>841</v>
      </c>
      <c r="S11" s="8"/>
      <c r="T11" s="8">
        <v>745</v>
      </c>
      <c r="U11" s="8"/>
      <c r="V11" s="8">
        <v>889</v>
      </c>
      <c r="W11" s="8"/>
      <c r="X11" s="9">
        <v>731</v>
      </c>
      <c r="Y11" s="7">
        <v>891</v>
      </c>
      <c r="Z11" s="11"/>
      <c r="AC11" s="14">
        <v>938</v>
      </c>
      <c r="AE11" s="7">
        <v>872</v>
      </c>
      <c r="AK11" s="14">
        <v>951</v>
      </c>
      <c r="AN11" s="7">
        <v>932</v>
      </c>
      <c r="AO11" s="12">
        <f t="shared" si="0"/>
        <v>11071</v>
      </c>
      <c r="AP11" s="12">
        <f t="shared" si="1"/>
        <v>13</v>
      </c>
      <c r="AQ11" s="13">
        <f t="shared" si="2"/>
        <v>11071</v>
      </c>
    </row>
    <row r="12" spans="1:43" s="7" customFormat="1" ht="16.5" customHeight="1">
      <c r="A12" s="5">
        <v>11</v>
      </c>
      <c r="B12" s="7">
        <v>11</v>
      </c>
      <c r="C12" s="7" t="s">
        <v>191</v>
      </c>
      <c r="D12" s="7" t="s">
        <v>174</v>
      </c>
      <c r="E12" s="7">
        <v>61</v>
      </c>
      <c r="F12" s="7" t="s">
        <v>48</v>
      </c>
      <c r="G12" s="9">
        <v>365</v>
      </c>
      <c r="H12" s="8"/>
      <c r="I12" s="7">
        <v>630</v>
      </c>
      <c r="L12" s="7">
        <v>622</v>
      </c>
      <c r="N12" s="14">
        <v>588</v>
      </c>
      <c r="O12" s="7">
        <v>564</v>
      </c>
      <c r="P12" s="18">
        <v>500</v>
      </c>
      <c r="Q12" s="14">
        <v>714</v>
      </c>
      <c r="R12" s="7">
        <v>727</v>
      </c>
      <c r="S12" s="7">
        <v>784</v>
      </c>
      <c r="X12" s="7">
        <v>741</v>
      </c>
      <c r="Y12" s="7">
        <v>836</v>
      </c>
      <c r="Z12" s="11"/>
      <c r="AD12" s="7">
        <v>833</v>
      </c>
      <c r="AE12" s="7">
        <v>744</v>
      </c>
      <c r="AK12" s="18">
        <v>689</v>
      </c>
      <c r="AL12" s="14">
        <v>636</v>
      </c>
      <c r="AN12" s="7">
        <v>705</v>
      </c>
      <c r="AO12" s="12">
        <f t="shared" si="0"/>
        <v>10313</v>
      </c>
      <c r="AP12" s="12">
        <f t="shared" si="1"/>
        <v>16</v>
      </c>
      <c r="AQ12" s="13">
        <f t="shared" si="2"/>
        <v>10678</v>
      </c>
    </row>
    <row r="13" spans="1:43" s="7" customFormat="1" ht="16.5" customHeight="1">
      <c r="A13" s="5">
        <v>12</v>
      </c>
      <c r="B13" s="5">
        <v>17</v>
      </c>
      <c r="C13" s="7" t="s">
        <v>59</v>
      </c>
      <c r="D13" s="7" t="s">
        <v>60</v>
      </c>
      <c r="E13" s="7">
        <v>55</v>
      </c>
      <c r="F13" s="7" t="s">
        <v>61</v>
      </c>
      <c r="G13" s="14">
        <v>333</v>
      </c>
      <c r="K13" s="14">
        <v>330</v>
      </c>
      <c r="O13" s="7">
        <v>372</v>
      </c>
      <c r="P13" s="18">
        <v>466</v>
      </c>
      <c r="R13" s="7">
        <v>636</v>
      </c>
      <c r="S13" s="7">
        <v>514</v>
      </c>
      <c r="T13" s="7">
        <v>660</v>
      </c>
      <c r="W13" s="14">
        <v>286</v>
      </c>
      <c r="Y13" s="7">
        <v>636</v>
      </c>
      <c r="Z13" s="11">
        <v>694</v>
      </c>
      <c r="AD13" s="7">
        <v>700</v>
      </c>
      <c r="AE13" s="7">
        <v>641</v>
      </c>
      <c r="AF13" s="7">
        <v>561</v>
      </c>
      <c r="AH13" s="7">
        <v>525</v>
      </c>
      <c r="AI13" s="7">
        <v>467</v>
      </c>
      <c r="AJ13" s="7">
        <v>833</v>
      </c>
      <c r="AK13" s="7">
        <v>800</v>
      </c>
      <c r="AL13" s="14">
        <v>697</v>
      </c>
      <c r="AM13" s="7">
        <v>727</v>
      </c>
      <c r="AO13" s="12">
        <f t="shared" si="0"/>
        <v>10545</v>
      </c>
      <c r="AP13" s="12">
        <f t="shared" si="1"/>
        <v>19</v>
      </c>
      <c r="AQ13" s="13">
        <f t="shared" si="2"/>
        <v>10592</v>
      </c>
    </row>
    <row r="14" spans="1:43" s="7" customFormat="1" ht="16.5" customHeight="1">
      <c r="A14" s="5">
        <v>13</v>
      </c>
      <c r="B14" s="5">
        <v>10</v>
      </c>
      <c r="C14" s="7" t="s">
        <v>192</v>
      </c>
      <c r="D14" s="7" t="s">
        <v>176</v>
      </c>
      <c r="E14" s="7">
        <v>41</v>
      </c>
      <c r="F14" s="7" t="s">
        <v>62</v>
      </c>
      <c r="G14" s="8"/>
      <c r="H14" s="8"/>
      <c r="I14" s="8">
        <v>667</v>
      </c>
      <c r="J14" s="8"/>
      <c r="K14" s="8"/>
      <c r="L14" s="8"/>
      <c r="M14" s="9">
        <v>646</v>
      </c>
      <c r="O14" s="7">
        <v>756</v>
      </c>
      <c r="P14" s="19">
        <v>845</v>
      </c>
      <c r="R14" s="7">
        <v>795</v>
      </c>
      <c r="V14" s="7">
        <v>704</v>
      </c>
      <c r="X14" s="14">
        <v>654</v>
      </c>
      <c r="Y14" s="7">
        <v>800</v>
      </c>
      <c r="Z14" s="11"/>
      <c r="AA14" s="11">
        <v>754</v>
      </c>
      <c r="AC14" s="14">
        <v>906</v>
      </c>
      <c r="AF14" s="7">
        <v>858</v>
      </c>
      <c r="AK14" s="7">
        <v>921</v>
      </c>
      <c r="AN14" s="7">
        <v>750</v>
      </c>
      <c r="AO14" s="12">
        <f t="shared" si="0"/>
        <v>10056</v>
      </c>
      <c r="AP14" s="12">
        <f t="shared" si="1"/>
        <v>13</v>
      </c>
      <c r="AQ14" s="13">
        <f t="shared" si="2"/>
        <v>10056</v>
      </c>
    </row>
    <row r="15" spans="1:43" s="7" customFormat="1" ht="16.5" customHeight="1">
      <c r="A15" s="5">
        <v>14</v>
      </c>
      <c r="B15" s="7">
        <v>16</v>
      </c>
      <c r="C15" s="7" t="s">
        <v>195</v>
      </c>
      <c r="D15" s="7" t="s">
        <v>128</v>
      </c>
      <c r="E15" s="7">
        <v>78</v>
      </c>
      <c r="F15" s="7" t="s">
        <v>54</v>
      </c>
      <c r="G15" s="7">
        <v>581</v>
      </c>
      <c r="H15" s="14">
        <v>396</v>
      </c>
      <c r="I15" s="7">
        <v>444</v>
      </c>
      <c r="K15" s="14">
        <v>250</v>
      </c>
      <c r="L15" s="7">
        <v>356</v>
      </c>
      <c r="O15" s="7">
        <v>410</v>
      </c>
      <c r="P15" s="14">
        <v>444</v>
      </c>
      <c r="Q15" s="14">
        <v>405</v>
      </c>
      <c r="S15" s="7">
        <v>541</v>
      </c>
      <c r="T15" s="7">
        <v>319</v>
      </c>
      <c r="X15" s="7">
        <v>593</v>
      </c>
      <c r="Z15" s="11">
        <v>667</v>
      </c>
      <c r="AA15" s="7">
        <v>556</v>
      </c>
      <c r="AC15" s="14">
        <v>531</v>
      </c>
      <c r="AD15" s="7">
        <v>600</v>
      </c>
      <c r="AE15" s="7">
        <v>385</v>
      </c>
      <c r="AF15" s="7">
        <v>415</v>
      </c>
      <c r="AG15" s="7">
        <v>610</v>
      </c>
      <c r="AH15" s="7">
        <v>420</v>
      </c>
      <c r="AI15" s="7">
        <v>400</v>
      </c>
      <c r="AK15" s="14">
        <v>617</v>
      </c>
      <c r="AL15" s="7">
        <v>435</v>
      </c>
      <c r="AM15" s="7">
        <v>636</v>
      </c>
      <c r="AN15" s="7">
        <v>500</v>
      </c>
      <c r="AO15" s="12">
        <f t="shared" si="0"/>
        <v>10930</v>
      </c>
      <c r="AP15" s="12">
        <f t="shared" si="1"/>
        <v>24</v>
      </c>
      <c r="AQ15" s="13">
        <f t="shared" si="2"/>
        <v>9405</v>
      </c>
    </row>
    <row r="16" spans="1:43" s="7" customFormat="1" ht="16.5" customHeight="1">
      <c r="A16" s="5">
        <v>15</v>
      </c>
      <c r="B16" s="20">
        <v>31</v>
      </c>
      <c r="C16" s="7" t="s">
        <v>116</v>
      </c>
      <c r="E16" s="7">
        <v>1951</v>
      </c>
      <c r="F16" s="7" t="s">
        <v>45</v>
      </c>
      <c r="G16" s="21"/>
      <c r="H16" s="8">
        <f>1000-(B16-1)*1000/60</f>
        <v>500</v>
      </c>
      <c r="K16" s="14">
        <v>341</v>
      </c>
      <c r="M16" s="14">
        <v>417</v>
      </c>
      <c r="N16" s="14">
        <v>353</v>
      </c>
      <c r="O16" s="7">
        <v>551</v>
      </c>
      <c r="S16" s="7">
        <v>243</v>
      </c>
      <c r="U16" s="14">
        <v>526</v>
      </c>
      <c r="Y16" s="7">
        <v>545</v>
      </c>
      <c r="Z16" s="11">
        <v>583</v>
      </c>
      <c r="AA16" s="7">
        <v>468</v>
      </c>
      <c r="AB16" s="7">
        <v>391</v>
      </c>
      <c r="AC16" s="14">
        <v>406</v>
      </c>
      <c r="AD16" s="7">
        <v>567</v>
      </c>
      <c r="AE16" s="7">
        <v>256</v>
      </c>
      <c r="AF16" s="7">
        <v>244</v>
      </c>
      <c r="AG16" s="7">
        <v>561</v>
      </c>
      <c r="AI16" s="7">
        <v>333</v>
      </c>
      <c r="AJ16" s="7">
        <v>280</v>
      </c>
      <c r="AK16" s="18">
        <v>525</v>
      </c>
      <c r="AL16" s="14">
        <v>455</v>
      </c>
      <c r="AM16" s="7">
        <v>576</v>
      </c>
      <c r="AO16" s="12">
        <f t="shared" si="0"/>
        <v>9121</v>
      </c>
      <c r="AP16" s="12">
        <f t="shared" si="1"/>
        <v>21</v>
      </c>
      <c r="AQ16" s="13">
        <f t="shared" si="2"/>
        <v>8378</v>
      </c>
    </row>
    <row r="17" spans="1:43" s="7" customFormat="1" ht="16.5" customHeight="1">
      <c r="A17" s="5">
        <v>16</v>
      </c>
      <c r="B17" s="5">
        <v>32</v>
      </c>
      <c r="C17" s="7" t="s">
        <v>86</v>
      </c>
      <c r="D17" s="7" t="s">
        <v>87</v>
      </c>
      <c r="E17" s="7">
        <v>1950</v>
      </c>
      <c r="F17" s="7" t="s">
        <v>61</v>
      </c>
      <c r="G17" s="14">
        <v>190</v>
      </c>
      <c r="H17" s="14">
        <v>354</v>
      </c>
      <c r="K17" s="14">
        <v>216</v>
      </c>
      <c r="L17" s="7">
        <v>489</v>
      </c>
      <c r="N17" s="14">
        <v>59</v>
      </c>
      <c r="P17" s="14">
        <v>556</v>
      </c>
      <c r="S17" s="7">
        <v>351</v>
      </c>
      <c r="T17" s="7">
        <v>340</v>
      </c>
      <c r="W17" s="14">
        <v>190</v>
      </c>
      <c r="X17" s="14">
        <v>77</v>
      </c>
      <c r="Y17" s="7">
        <v>436</v>
      </c>
      <c r="Z17" s="11">
        <v>444</v>
      </c>
      <c r="AA17" s="11">
        <v>516</v>
      </c>
      <c r="AE17" s="7">
        <v>436</v>
      </c>
      <c r="AF17" s="7">
        <v>512</v>
      </c>
      <c r="AG17" s="7">
        <v>390</v>
      </c>
      <c r="AH17" s="7">
        <v>367</v>
      </c>
      <c r="AI17" s="7">
        <v>533</v>
      </c>
      <c r="AK17" s="18">
        <v>311</v>
      </c>
      <c r="AL17" s="14">
        <v>576</v>
      </c>
      <c r="AM17" s="7">
        <v>697</v>
      </c>
      <c r="AN17" s="7">
        <v>682</v>
      </c>
      <c r="AO17" s="12">
        <f t="shared" si="0"/>
        <v>8532</v>
      </c>
      <c r="AP17" s="12">
        <f t="shared" si="1"/>
        <v>22</v>
      </c>
      <c r="AQ17" s="13">
        <f t="shared" si="2"/>
        <v>8206</v>
      </c>
    </row>
    <row r="18" spans="1:43" s="7" customFormat="1" ht="16.5" customHeight="1">
      <c r="A18" s="5">
        <v>17</v>
      </c>
      <c r="B18" s="5">
        <v>10</v>
      </c>
      <c r="C18" s="7" t="s">
        <v>79</v>
      </c>
      <c r="D18" s="7" t="s">
        <v>80</v>
      </c>
      <c r="E18" s="7">
        <v>81</v>
      </c>
      <c r="F18" s="7" t="s">
        <v>155</v>
      </c>
      <c r="G18" s="22"/>
      <c r="H18" s="22"/>
      <c r="I18" s="22"/>
      <c r="J18" s="22"/>
      <c r="K18" s="23">
        <v>398</v>
      </c>
      <c r="L18" s="22">
        <v>289</v>
      </c>
      <c r="N18" s="15">
        <v>471</v>
      </c>
      <c r="O18" s="7">
        <v>526</v>
      </c>
      <c r="P18" s="18">
        <v>517</v>
      </c>
      <c r="Q18" s="14">
        <v>500</v>
      </c>
      <c r="U18" s="14">
        <v>816</v>
      </c>
      <c r="W18" s="14">
        <v>524</v>
      </c>
      <c r="X18" s="14">
        <v>385</v>
      </c>
      <c r="Z18" s="11">
        <v>750</v>
      </c>
      <c r="AA18" s="11">
        <v>714</v>
      </c>
      <c r="AE18" s="7">
        <v>718</v>
      </c>
      <c r="AH18" s="7">
        <v>473</v>
      </c>
      <c r="AK18" s="18">
        <v>361</v>
      </c>
      <c r="AO18" s="12">
        <f t="shared" si="0"/>
        <v>7442</v>
      </c>
      <c r="AP18" s="12">
        <f t="shared" si="1"/>
        <v>14</v>
      </c>
      <c r="AQ18" s="13">
        <f t="shared" si="2"/>
        <v>7442</v>
      </c>
    </row>
    <row r="19" spans="1:43" s="7" customFormat="1" ht="16.5" customHeight="1">
      <c r="A19" s="5">
        <v>18</v>
      </c>
      <c r="B19" s="7">
        <v>4</v>
      </c>
      <c r="C19" s="7" t="s">
        <v>94</v>
      </c>
      <c r="D19" s="7" t="s">
        <v>95</v>
      </c>
      <c r="E19" s="7">
        <v>1959</v>
      </c>
      <c r="F19" s="7" t="s">
        <v>96</v>
      </c>
      <c r="G19" s="7">
        <v>698</v>
      </c>
      <c r="Q19" s="7">
        <v>900</v>
      </c>
      <c r="R19" s="7">
        <v>659</v>
      </c>
      <c r="Z19" s="11"/>
      <c r="AA19" s="7">
        <v>675</v>
      </c>
      <c r="AE19" s="7">
        <v>564</v>
      </c>
      <c r="AG19" s="7">
        <v>659</v>
      </c>
      <c r="AI19" s="7">
        <v>600</v>
      </c>
      <c r="AJ19" s="7">
        <v>694</v>
      </c>
      <c r="AK19" s="7">
        <v>778</v>
      </c>
      <c r="AM19" s="7">
        <v>606</v>
      </c>
      <c r="AN19" s="7">
        <v>455</v>
      </c>
      <c r="AO19" s="12">
        <f t="shared" si="0"/>
        <v>6590</v>
      </c>
      <c r="AP19" s="12">
        <f t="shared" si="1"/>
        <v>11</v>
      </c>
      <c r="AQ19" s="13">
        <f t="shared" si="2"/>
        <v>7288</v>
      </c>
    </row>
    <row r="20" spans="1:43" s="7" customFormat="1" ht="16.5" customHeight="1">
      <c r="A20" s="5">
        <v>19</v>
      </c>
      <c r="B20" s="5">
        <v>31</v>
      </c>
      <c r="C20" s="7" t="s">
        <v>199</v>
      </c>
      <c r="D20" s="7" t="s">
        <v>165</v>
      </c>
      <c r="E20" s="7">
        <v>57</v>
      </c>
      <c r="F20" s="7" t="s">
        <v>45</v>
      </c>
      <c r="G20" s="14">
        <v>270</v>
      </c>
      <c r="H20" s="14">
        <v>604</v>
      </c>
      <c r="K20" s="14">
        <v>375</v>
      </c>
      <c r="N20" s="14">
        <v>118</v>
      </c>
      <c r="P20" s="15">
        <v>333</v>
      </c>
      <c r="Q20" s="7">
        <v>433</v>
      </c>
      <c r="R20" s="7">
        <v>386</v>
      </c>
      <c r="S20" s="7">
        <v>270</v>
      </c>
      <c r="T20" s="14">
        <v>459</v>
      </c>
      <c r="U20" s="14">
        <v>421</v>
      </c>
      <c r="V20" s="7">
        <v>333</v>
      </c>
      <c r="W20" s="14">
        <v>238</v>
      </c>
      <c r="X20" s="14">
        <v>231</v>
      </c>
      <c r="Y20" s="7">
        <v>473</v>
      </c>
      <c r="Z20" s="11"/>
      <c r="AB20" s="7">
        <v>344</v>
      </c>
      <c r="AC20" s="14">
        <v>500</v>
      </c>
      <c r="AE20" s="7">
        <v>282</v>
      </c>
      <c r="AH20" s="7">
        <v>262</v>
      </c>
      <c r="AJ20" s="7">
        <v>528</v>
      </c>
      <c r="AK20" s="7">
        <v>400</v>
      </c>
      <c r="AL20" s="14">
        <v>182</v>
      </c>
      <c r="AM20" s="7">
        <v>333</v>
      </c>
      <c r="AN20" s="7">
        <v>250</v>
      </c>
      <c r="AO20" s="12">
        <f t="shared" si="0"/>
        <v>7755</v>
      </c>
      <c r="AP20" s="12">
        <f t="shared" si="1"/>
        <v>23</v>
      </c>
      <c r="AQ20" s="13">
        <f t="shared" si="2"/>
        <v>7006</v>
      </c>
    </row>
    <row r="21" spans="1:43" s="7" customFormat="1" ht="16.5" customHeight="1">
      <c r="A21" s="5">
        <v>20</v>
      </c>
      <c r="B21" s="5">
        <v>8</v>
      </c>
      <c r="C21" s="7" t="s">
        <v>190</v>
      </c>
      <c r="D21" s="7" t="s">
        <v>161</v>
      </c>
      <c r="E21" s="7">
        <v>62</v>
      </c>
      <c r="F21" s="7" t="s">
        <v>46</v>
      </c>
      <c r="H21" s="14">
        <v>792</v>
      </c>
      <c r="I21" s="8"/>
      <c r="J21" s="8">
        <v>653</v>
      </c>
      <c r="K21" s="9">
        <v>830</v>
      </c>
      <c r="L21" s="8">
        <v>800</v>
      </c>
      <c r="M21" s="8"/>
      <c r="N21" s="8"/>
      <c r="O21" s="8">
        <v>744</v>
      </c>
      <c r="P21" s="8">
        <v>774</v>
      </c>
      <c r="Q21" s="9">
        <v>667</v>
      </c>
      <c r="R21" s="8">
        <v>773</v>
      </c>
      <c r="S21" s="8">
        <v>297</v>
      </c>
      <c r="T21" s="8"/>
      <c r="U21" s="8"/>
      <c r="V21" s="8"/>
      <c r="W21" s="8"/>
      <c r="X21" s="8"/>
      <c r="Z21" s="11"/>
      <c r="AL21" s="7">
        <v>565</v>
      </c>
      <c r="AO21" s="12">
        <f>SUM(H21:AN21)</f>
        <v>6895</v>
      </c>
      <c r="AP21" s="12">
        <f t="shared" si="1"/>
        <v>10</v>
      </c>
      <c r="AQ21" s="13">
        <f t="shared" si="2"/>
        <v>6895</v>
      </c>
    </row>
    <row r="22" spans="1:43" s="7" customFormat="1" ht="16.5" customHeight="1">
      <c r="A22" s="5"/>
      <c r="B22" s="5"/>
      <c r="H22" s="14"/>
      <c r="I22" s="8"/>
      <c r="J22" s="8"/>
      <c r="K22" s="9"/>
      <c r="L22" s="8"/>
      <c r="M22" s="8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Z22" s="11"/>
      <c r="AP22" s="12"/>
      <c r="AQ22" s="13"/>
    </row>
    <row r="23" spans="1:43" s="7" customFormat="1" ht="16.5" customHeight="1">
      <c r="A23" s="5"/>
      <c r="B23" s="5"/>
      <c r="H23" s="14"/>
      <c r="I23" s="8"/>
      <c r="J23" s="8"/>
      <c r="K23" s="9"/>
      <c r="L23" s="8"/>
      <c r="M23" s="8"/>
      <c r="N23" s="8"/>
      <c r="O23" s="8"/>
      <c r="P23" s="8"/>
      <c r="Q23" s="9"/>
      <c r="R23" s="8"/>
      <c r="S23" s="8"/>
      <c r="T23" s="8"/>
      <c r="U23" s="8"/>
      <c r="V23" s="8"/>
      <c r="W23" s="8"/>
      <c r="X23" s="8"/>
      <c r="Z23" s="11"/>
      <c r="AP23" s="12"/>
      <c r="AQ23" s="13"/>
    </row>
    <row r="24" spans="1:43" s="7" customFormat="1" ht="16.5" customHeight="1">
      <c r="A24" s="5"/>
      <c r="B24" s="5"/>
      <c r="H24" s="14"/>
      <c r="I24" s="8"/>
      <c r="J24" s="8"/>
      <c r="K24" s="9"/>
      <c r="L24" s="8"/>
      <c r="M24" s="8"/>
      <c r="N24" s="8"/>
      <c r="O24" s="8"/>
      <c r="P24" s="8"/>
      <c r="Q24" s="9"/>
      <c r="R24" s="8"/>
      <c r="S24" s="8"/>
      <c r="T24" s="8"/>
      <c r="U24" s="8"/>
      <c r="V24" s="8"/>
      <c r="W24" s="8"/>
      <c r="X24" s="8"/>
      <c r="Z24" s="11"/>
      <c r="AP24" s="12"/>
      <c r="AQ24" s="13"/>
    </row>
    <row r="25" spans="1:43" s="7" customFormat="1" ht="16.5" customHeight="1">
      <c r="A25" s="5"/>
      <c r="B25" s="5"/>
      <c r="G25" s="14"/>
      <c r="H25" s="14"/>
      <c r="K25" s="14"/>
      <c r="N25" s="14"/>
      <c r="P25" s="15"/>
      <c r="T25" s="14"/>
      <c r="U25" s="14"/>
      <c r="W25" s="14"/>
      <c r="X25" s="14"/>
      <c r="Z25" s="11"/>
      <c r="AC25" s="14"/>
      <c r="AL25" s="14"/>
      <c r="AP25" s="12"/>
      <c r="AQ25" s="13"/>
    </row>
    <row r="26" spans="1:43" s="7" customFormat="1" ht="16.5" customHeight="1">
      <c r="A26" s="5"/>
      <c r="B26" s="7">
        <v>8</v>
      </c>
      <c r="C26" s="7" t="s">
        <v>130</v>
      </c>
      <c r="E26" s="7">
        <v>1961</v>
      </c>
      <c r="F26" s="7" t="s">
        <v>131</v>
      </c>
      <c r="G26" s="8"/>
      <c r="K26" s="7">
        <v>841</v>
      </c>
      <c r="O26" s="7">
        <v>910</v>
      </c>
      <c r="Z26" s="11">
        <v>944</v>
      </c>
      <c r="AA26" s="7">
        <v>849</v>
      </c>
      <c r="AD26" s="7">
        <v>960</v>
      </c>
      <c r="AG26" s="7">
        <v>951</v>
      </c>
      <c r="AJ26" s="7">
        <v>1000</v>
      </c>
      <c r="AM26" s="7">
        <v>970</v>
      </c>
      <c r="AN26" s="7">
        <v>955</v>
      </c>
      <c r="AO26" s="7">
        <f>SUM(H26:AN26)</f>
        <v>8380</v>
      </c>
      <c r="AP26" s="12">
        <f aca="true" t="shared" si="3" ref="AP26:AP89">(COUNT(G26:AN26))</f>
        <v>9</v>
      </c>
      <c r="AQ26" s="13">
        <f aca="true" t="shared" si="4" ref="AQ26:AQ39">IF(COUNT(G26:AN26)&gt;0,LARGE(G26:AN26,1),0)+IF(COUNT(G26:AN26)&gt;1,LARGE(G26:AN26,2),0)+IF(COUNT(G26:AN26)&gt;2,LARGE(G26:AN26,3),0)+IF(COUNT(G26:AN26)&gt;3,LARGE(G26:AN26,4),0)+IF(COUNT(G26:AN26)&gt;4,LARGE(G26:AN26,5),0)+IF(COUNT(G26:AN26)&gt;5,LARGE(G26:AN26,6),0)+IF(COUNT(G26:AN26)&gt;6,LARGE(G26:AN26,7),0)+IF(COUNT(G26:AN26)&gt;7,LARGE(G26:AN26,8),0)+IF(COUNT(G26:AN26)&gt;8,LARGE(G26:AN26,9),0)+IF(COUNT(G26:AN26)&gt;9,LARGE(G26:AN26,10),0)+IF(COUNT(G26:AN26)&gt;10,LARGE(G26:AN26,11),0)+IF(COUNT(G26:AN26)&gt;11,LARGE(G26:AN26,12),0)+IF(COUNT(G26:AN26)&gt;12,LARGE(G26:AN26,13),0)+IF(COUNT(G26:AN26)&gt;13,LARGE(G26:AN26,14),0)+IF(COUNT(G26:AN26)&gt;14,LARGE(G26:AN26,15),0)+IF(COUNT(G26:AN26)&gt;15,LARGE(G26:AN26,16),0)+IF(COUNT(G26:AN26)&gt;16,LARGE(G26:AN26,17),0)+IF(COUNT(G26:AN26)&gt;17,LARGE(G26:AN26,18),0)</f>
        <v>8380</v>
      </c>
    </row>
    <row r="27" spans="1:43" s="7" customFormat="1" ht="16.5" customHeight="1">
      <c r="A27" s="5"/>
      <c r="B27" s="20">
        <v>5</v>
      </c>
      <c r="C27" s="7" t="s">
        <v>196</v>
      </c>
      <c r="D27" s="7" t="s">
        <v>165</v>
      </c>
      <c r="E27" s="7">
        <v>63</v>
      </c>
      <c r="F27" s="7" t="s">
        <v>55</v>
      </c>
      <c r="G27" s="24"/>
      <c r="H27" s="7">
        <v>933</v>
      </c>
      <c r="O27" s="7">
        <v>949</v>
      </c>
      <c r="R27" s="7">
        <v>955</v>
      </c>
      <c r="V27" s="7">
        <v>963</v>
      </c>
      <c r="X27" s="7">
        <v>926</v>
      </c>
      <c r="Y27" s="7">
        <v>945</v>
      </c>
      <c r="Z27" s="11"/>
      <c r="AA27" s="11">
        <v>921</v>
      </c>
      <c r="AK27" s="7">
        <v>977</v>
      </c>
      <c r="AO27" s="7">
        <f>SUM(H27:AN27)</f>
        <v>7569</v>
      </c>
      <c r="AP27" s="12">
        <f t="shared" si="3"/>
        <v>8</v>
      </c>
      <c r="AQ27" s="13">
        <f t="shared" si="4"/>
        <v>7569</v>
      </c>
    </row>
    <row r="28" spans="1:43" s="7" customFormat="1" ht="16.5" customHeight="1">
      <c r="A28" s="5"/>
      <c r="B28" s="7">
        <v>3</v>
      </c>
      <c r="C28" s="7" t="s">
        <v>187</v>
      </c>
      <c r="D28" s="7" t="s">
        <v>188</v>
      </c>
      <c r="E28" s="7">
        <v>67</v>
      </c>
      <c r="F28" s="7" t="s">
        <v>44</v>
      </c>
      <c r="G28" s="7">
        <v>721</v>
      </c>
      <c r="H28" s="7">
        <v>750</v>
      </c>
      <c r="K28" s="7">
        <v>946</v>
      </c>
      <c r="L28" s="7">
        <v>711</v>
      </c>
      <c r="M28" s="7">
        <v>973</v>
      </c>
      <c r="N28" s="7">
        <v>600</v>
      </c>
      <c r="O28" s="7">
        <v>692</v>
      </c>
      <c r="P28" s="7">
        <v>936</v>
      </c>
      <c r="Q28" s="7">
        <v>833</v>
      </c>
      <c r="Z28" s="11"/>
      <c r="AO28" s="7">
        <f>SUM(H28:AN28)</f>
        <v>6441</v>
      </c>
      <c r="AP28" s="12">
        <f t="shared" si="3"/>
        <v>9</v>
      </c>
      <c r="AQ28" s="13">
        <f t="shared" si="4"/>
        <v>7162</v>
      </c>
    </row>
    <row r="29" spans="1:43" s="7" customFormat="1" ht="16.5" customHeight="1">
      <c r="A29" s="5"/>
      <c r="B29" s="7">
        <v>1</v>
      </c>
      <c r="C29" s="7" t="s">
        <v>200</v>
      </c>
      <c r="D29" s="7" t="s">
        <v>132</v>
      </c>
      <c r="E29" s="7">
        <v>66</v>
      </c>
      <c r="F29" s="7" t="s">
        <v>55</v>
      </c>
      <c r="H29" s="7">
        <v>1000</v>
      </c>
      <c r="I29" s="7">
        <f>1000-(B29-1)*1000/27</f>
        <v>1000</v>
      </c>
      <c r="O29" s="7">
        <v>974</v>
      </c>
      <c r="R29" s="7">
        <v>1000</v>
      </c>
      <c r="Y29" s="7">
        <v>1000</v>
      </c>
      <c r="Z29" s="11"/>
      <c r="AA29" s="7">
        <v>984</v>
      </c>
      <c r="AF29" s="7">
        <v>976</v>
      </c>
      <c r="AO29" s="7">
        <f t="shared" si="0"/>
        <v>6934</v>
      </c>
      <c r="AP29" s="12">
        <f t="shared" si="3"/>
        <v>7</v>
      </c>
      <c r="AQ29" s="13">
        <f t="shared" si="4"/>
        <v>6934</v>
      </c>
    </row>
    <row r="30" spans="1:43" s="7" customFormat="1" ht="16.5" customHeight="1">
      <c r="A30" s="5"/>
      <c r="B30" s="6">
        <v>34</v>
      </c>
      <c r="C30" s="7" t="s">
        <v>141</v>
      </c>
      <c r="D30" s="7" t="s">
        <v>142</v>
      </c>
      <c r="E30" s="7">
        <v>1964</v>
      </c>
      <c r="F30" s="7" t="s">
        <v>98</v>
      </c>
      <c r="G30" s="25"/>
      <c r="H30" s="25"/>
      <c r="I30" s="8"/>
      <c r="J30" s="8"/>
      <c r="K30" s="9">
        <v>625</v>
      </c>
      <c r="L30" s="8"/>
      <c r="M30" s="8"/>
      <c r="N30" s="8"/>
      <c r="O30" s="8"/>
      <c r="P30" s="8"/>
      <c r="Q30" s="8"/>
      <c r="R30" s="8">
        <v>909</v>
      </c>
      <c r="S30" s="8"/>
      <c r="T30" s="8"/>
      <c r="U30" s="8"/>
      <c r="V30" s="8"/>
      <c r="W30" s="9">
        <v>905</v>
      </c>
      <c r="X30" s="8"/>
      <c r="Z30" s="11">
        <v>972</v>
      </c>
      <c r="AA30" s="7">
        <v>865</v>
      </c>
      <c r="AJ30" s="7">
        <v>680</v>
      </c>
      <c r="AK30" s="7">
        <v>974</v>
      </c>
      <c r="AO30" s="7">
        <f t="shared" si="0"/>
        <v>5930</v>
      </c>
      <c r="AP30" s="12">
        <f t="shared" si="3"/>
        <v>7</v>
      </c>
      <c r="AQ30" s="13">
        <f t="shared" si="4"/>
        <v>5930</v>
      </c>
    </row>
    <row r="31" spans="1:43" s="7" customFormat="1" ht="16.5" customHeight="1">
      <c r="A31" s="5"/>
      <c r="B31" s="5">
        <v>14</v>
      </c>
      <c r="C31" s="7" t="s">
        <v>83</v>
      </c>
      <c r="E31" s="7">
        <v>94</v>
      </c>
      <c r="F31" s="7" t="s">
        <v>45</v>
      </c>
      <c r="G31" s="7">
        <v>419</v>
      </c>
      <c r="K31" s="7">
        <v>658</v>
      </c>
      <c r="N31" s="7">
        <v>457</v>
      </c>
      <c r="P31" s="7">
        <v>581</v>
      </c>
      <c r="Q31" s="7">
        <v>467</v>
      </c>
      <c r="U31" s="7">
        <v>680</v>
      </c>
      <c r="Z31" s="11"/>
      <c r="AC31" s="7">
        <v>750</v>
      </c>
      <c r="AD31" s="7">
        <v>720</v>
      </c>
      <c r="AK31" s="7">
        <v>689</v>
      </c>
      <c r="AL31" s="7">
        <v>391</v>
      </c>
      <c r="AO31" s="7">
        <f t="shared" si="0"/>
        <v>5393</v>
      </c>
      <c r="AP31" s="12">
        <f t="shared" si="3"/>
        <v>10</v>
      </c>
      <c r="AQ31" s="13">
        <f t="shared" si="4"/>
        <v>5812</v>
      </c>
    </row>
    <row r="32" spans="1:43" s="7" customFormat="1" ht="16.5" customHeight="1">
      <c r="A32" s="5"/>
      <c r="B32" s="5">
        <v>11</v>
      </c>
      <c r="C32" s="7" t="s">
        <v>201</v>
      </c>
      <c r="D32" s="7" t="s">
        <v>167</v>
      </c>
      <c r="E32" s="7">
        <v>73</v>
      </c>
      <c r="F32" s="7" t="s">
        <v>166</v>
      </c>
      <c r="P32" s="15">
        <v>778</v>
      </c>
      <c r="U32" s="14">
        <v>868</v>
      </c>
      <c r="V32" s="7">
        <v>815</v>
      </c>
      <c r="W32" s="7">
        <v>714</v>
      </c>
      <c r="X32" s="14">
        <v>769</v>
      </c>
      <c r="Z32" s="11"/>
      <c r="AJ32" s="7">
        <v>960</v>
      </c>
      <c r="AK32" s="7">
        <v>906</v>
      </c>
      <c r="AO32" s="7">
        <f t="shared" si="0"/>
        <v>5810</v>
      </c>
      <c r="AP32" s="12">
        <f t="shared" si="3"/>
        <v>7</v>
      </c>
      <c r="AQ32" s="13">
        <f t="shared" si="4"/>
        <v>5810</v>
      </c>
    </row>
    <row r="33" spans="1:43" s="7" customFormat="1" ht="16.5" customHeight="1">
      <c r="A33" s="5"/>
      <c r="B33" s="5">
        <v>7</v>
      </c>
      <c r="C33" s="7" t="s">
        <v>76</v>
      </c>
      <c r="D33" s="7" t="s">
        <v>77</v>
      </c>
      <c r="E33" s="7">
        <v>56</v>
      </c>
      <c r="F33" s="7" t="s">
        <v>78</v>
      </c>
      <c r="G33" s="14">
        <v>905</v>
      </c>
      <c r="P33" s="18">
        <v>983</v>
      </c>
      <c r="T33" s="7">
        <v>872</v>
      </c>
      <c r="Z33" s="11"/>
      <c r="AA33" s="7">
        <v>929</v>
      </c>
      <c r="AC33" s="14">
        <v>1000</v>
      </c>
      <c r="AL33" s="14">
        <v>909</v>
      </c>
      <c r="AO33" s="7">
        <f t="shared" si="0"/>
        <v>4693</v>
      </c>
      <c r="AP33" s="12">
        <f t="shared" si="3"/>
        <v>6</v>
      </c>
      <c r="AQ33" s="13">
        <f t="shared" si="4"/>
        <v>5598</v>
      </c>
    </row>
    <row r="34" spans="1:43" s="7" customFormat="1" ht="16.5" customHeight="1">
      <c r="A34" s="5"/>
      <c r="B34" s="6">
        <v>58</v>
      </c>
      <c r="C34" s="7" t="s">
        <v>104</v>
      </c>
      <c r="D34" s="7" t="s">
        <v>105</v>
      </c>
      <c r="E34" s="7">
        <v>1972</v>
      </c>
      <c r="F34" s="7" t="s">
        <v>106</v>
      </c>
      <c r="G34" s="26"/>
      <c r="H34" s="26"/>
      <c r="I34" s="8"/>
      <c r="J34" s="8"/>
      <c r="K34" s="9">
        <v>352</v>
      </c>
      <c r="L34" s="8"/>
      <c r="M34" s="8"/>
      <c r="N34" s="8"/>
      <c r="O34" s="8"/>
      <c r="P34" s="9">
        <v>511</v>
      </c>
      <c r="Q34" s="8">
        <v>667</v>
      </c>
      <c r="R34" s="8"/>
      <c r="S34" s="8">
        <v>568</v>
      </c>
      <c r="T34" s="8"/>
      <c r="U34" s="8"/>
      <c r="V34" s="8">
        <v>556</v>
      </c>
      <c r="W34" s="8"/>
      <c r="X34" s="8"/>
      <c r="Z34" s="11">
        <v>556</v>
      </c>
      <c r="AA34" s="7">
        <v>587</v>
      </c>
      <c r="AF34" s="7">
        <v>342</v>
      </c>
      <c r="AG34" s="7">
        <v>585</v>
      </c>
      <c r="AK34" s="7">
        <v>667</v>
      </c>
      <c r="AO34" s="7">
        <f t="shared" si="0"/>
        <v>5391</v>
      </c>
      <c r="AP34" s="12">
        <f t="shared" si="3"/>
        <v>10</v>
      </c>
      <c r="AQ34" s="13">
        <f t="shared" si="4"/>
        <v>5391</v>
      </c>
    </row>
    <row r="35" spans="1:43" s="7" customFormat="1" ht="16.5" customHeight="1">
      <c r="A35" s="5"/>
      <c r="B35" s="5">
        <v>27</v>
      </c>
      <c r="C35" s="7" t="s">
        <v>68</v>
      </c>
      <c r="D35" s="7" t="s">
        <v>69</v>
      </c>
      <c r="E35" s="7">
        <v>54</v>
      </c>
      <c r="F35" s="7" t="s">
        <v>70</v>
      </c>
      <c r="G35" s="9">
        <v>286</v>
      </c>
      <c r="H35" s="9">
        <v>583</v>
      </c>
      <c r="I35" s="8"/>
      <c r="J35" s="8"/>
      <c r="K35" s="8"/>
      <c r="L35" s="8"/>
      <c r="M35" s="9">
        <v>563</v>
      </c>
      <c r="N35" s="8"/>
      <c r="O35" s="8"/>
      <c r="P35" s="8"/>
      <c r="Q35" s="9">
        <v>476</v>
      </c>
      <c r="R35" s="8">
        <v>614</v>
      </c>
      <c r="S35" s="8">
        <v>486</v>
      </c>
      <c r="T35" s="8">
        <v>477</v>
      </c>
      <c r="U35" s="8"/>
      <c r="V35" s="8"/>
      <c r="W35" s="9">
        <v>381</v>
      </c>
      <c r="X35" s="8"/>
      <c r="Z35" s="11"/>
      <c r="AK35" s="7">
        <v>729</v>
      </c>
      <c r="AM35" s="7">
        <v>667</v>
      </c>
      <c r="AO35" s="7">
        <f t="shared" si="0"/>
        <v>4976</v>
      </c>
      <c r="AP35" s="12">
        <f t="shared" si="3"/>
        <v>10</v>
      </c>
      <c r="AQ35" s="13">
        <f t="shared" si="4"/>
        <v>5262</v>
      </c>
    </row>
    <row r="36" spans="1:43" s="7" customFormat="1" ht="16.5" customHeight="1">
      <c r="A36" s="5"/>
      <c r="B36" s="5">
        <v>29</v>
      </c>
      <c r="C36" s="7" t="s">
        <v>110</v>
      </c>
      <c r="D36" s="7" t="s">
        <v>111</v>
      </c>
      <c r="E36" s="7">
        <v>1960</v>
      </c>
      <c r="F36" s="7" t="s">
        <v>112</v>
      </c>
      <c r="G36" s="26"/>
      <c r="H36" s="7">
        <v>833</v>
      </c>
      <c r="K36" s="14">
        <v>682</v>
      </c>
      <c r="Q36" s="14">
        <v>524</v>
      </c>
      <c r="V36" s="7">
        <v>741</v>
      </c>
      <c r="X36" s="7">
        <v>852</v>
      </c>
      <c r="Z36" s="11"/>
      <c r="AB36" s="7">
        <v>672</v>
      </c>
      <c r="AK36" s="7">
        <v>925</v>
      </c>
      <c r="AO36" s="7">
        <f t="shared" si="0"/>
        <v>5229</v>
      </c>
      <c r="AP36" s="12">
        <f t="shared" si="3"/>
        <v>7</v>
      </c>
      <c r="AQ36" s="13">
        <f t="shared" si="4"/>
        <v>5229</v>
      </c>
    </row>
    <row r="37" spans="1:43" s="7" customFormat="1" ht="16.5" customHeight="1">
      <c r="A37" s="5"/>
      <c r="B37" s="7">
        <v>12</v>
      </c>
      <c r="C37" s="7" t="s">
        <v>84</v>
      </c>
      <c r="E37" s="7">
        <v>69</v>
      </c>
      <c r="F37" s="7" t="s">
        <v>85</v>
      </c>
      <c r="G37" s="8"/>
      <c r="H37" s="8">
        <v>533</v>
      </c>
      <c r="I37" s="7">
        <v>593</v>
      </c>
      <c r="K37" s="7">
        <v>829</v>
      </c>
      <c r="O37" s="7">
        <v>615</v>
      </c>
      <c r="T37" s="14">
        <v>541</v>
      </c>
      <c r="Z37" s="11">
        <v>722</v>
      </c>
      <c r="AA37" s="7">
        <v>683</v>
      </c>
      <c r="AF37" s="7">
        <v>537</v>
      </c>
      <c r="AO37" s="7">
        <f t="shared" si="0"/>
        <v>5053</v>
      </c>
      <c r="AP37" s="12">
        <f t="shared" si="3"/>
        <v>8</v>
      </c>
      <c r="AQ37" s="13">
        <f t="shared" si="4"/>
        <v>5053</v>
      </c>
    </row>
    <row r="38" spans="1:43" s="7" customFormat="1" ht="16.5" customHeight="1">
      <c r="A38" s="5"/>
      <c r="B38" s="5">
        <v>1</v>
      </c>
      <c r="C38" s="7" t="s">
        <v>193</v>
      </c>
      <c r="D38" s="7" t="s">
        <v>194</v>
      </c>
      <c r="E38" s="7">
        <v>1971</v>
      </c>
      <c r="F38" s="7" t="s">
        <v>115</v>
      </c>
      <c r="K38" s="14">
        <v>989</v>
      </c>
      <c r="M38" s="14">
        <v>938</v>
      </c>
      <c r="P38" s="19">
        <v>1000</v>
      </c>
      <c r="W38" s="14">
        <v>1000</v>
      </c>
      <c r="X38" s="7">
        <v>1000</v>
      </c>
      <c r="Z38" s="11"/>
      <c r="AO38" s="7">
        <f t="shared" si="0"/>
        <v>4927</v>
      </c>
      <c r="AP38" s="12">
        <f t="shared" si="3"/>
        <v>5</v>
      </c>
      <c r="AQ38" s="13">
        <f t="shared" si="4"/>
        <v>4927</v>
      </c>
    </row>
    <row r="39" spans="1:43" s="7" customFormat="1" ht="16.5" customHeight="1">
      <c r="A39" s="5"/>
      <c r="B39" s="5">
        <v>35</v>
      </c>
      <c r="C39" s="7" t="s">
        <v>171</v>
      </c>
      <c r="D39" s="7" t="s">
        <v>172</v>
      </c>
      <c r="E39" s="7">
        <v>1962</v>
      </c>
      <c r="F39" s="7" t="s">
        <v>45</v>
      </c>
      <c r="G39" s="25"/>
      <c r="H39" s="25"/>
      <c r="I39" s="8"/>
      <c r="J39" s="8"/>
      <c r="K39" s="9">
        <v>614</v>
      </c>
      <c r="L39" s="8"/>
      <c r="M39" s="9">
        <v>542</v>
      </c>
      <c r="X39" s="7">
        <v>704</v>
      </c>
      <c r="Z39" s="11"/>
      <c r="AA39" s="7">
        <v>690</v>
      </c>
      <c r="AB39" s="7">
        <v>563</v>
      </c>
      <c r="AF39" s="7">
        <v>756</v>
      </c>
      <c r="AK39" s="7">
        <v>936</v>
      </c>
      <c r="AO39" s="7">
        <f t="shared" si="0"/>
        <v>4805</v>
      </c>
      <c r="AP39" s="12">
        <f t="shared" si="3"/>
        <v>7</v>
      </c>
      <c r="AQ39" s="13">
        <f t="shared" si="4"/>
        <v>4805</v>
      </c>
    </row>
    <row r="40" spans="1:43" s="7" customFormat="1" ht="16.5" customHeight="1">
      <c r="A40" s="5"/>
      <c r="B40" s="5">
        <v>5</v>
      </c>
      <c r="C40" s="7" t="s">
        <v>120</v>
      </c>
      <c r="D40" s="7" t="s">
        <v>100</v>
      </c>
      <c r="E40" s="7">
        <v>66</v>
      </c>
      <c r="F40" s="7" t="s">
        <v>90</v>
      </c>
      <c r="G40" s="25"/>
      <c r="H40" s="25"/>
      <c r="I40" s="8"/>
      <c r="J40" s="8"/>
      <c r="K40" s="9">
        <v>955</v>
      </c>
      <c r="L40" s="8"/>
      <c r="M40" s="8"/>
      <c r="N40" s="8"/>
      <c r="O40" s="8"/>
      <c r="P40" s="17">
        <v>966</v>
      </c>
      <c r="Q40" s="8"/>
      <c r="R40" s="8"/>
      <c r="S40" s="8"/>
      <c r="T40" s="8"/>
      <c r="U40" s="9">
        <v>947</v>
      </c>
      <c r="V40" s="8"/>
      <c r="W40" s="9">
        <v>952</v>
      </c>
      <c r="X40" s="9">
        <v>962</v>
      </c>
      <c r="Z40" s="11"/>
      <c r="AK40" s="7">
        <v>934</v>
      </c>
      <c r="AO40" s="7">
        <f t="shared" si="0"/>
        <v>5716</v>
      </c>
      <c r="AP40" s="12">
        <f t="shared" si="3"/>
        <v>6</v>
      </c>
      <c r="AQ40" s="13">
        <v>4782</v>
      </c>
    </row>
    <row r="41" spans="1:43" s="7" customFormat="1" ht="16.5" customHeight="1">
      <c r="A41" s="5"/>
      <c r="B41" s="5">
        <v>20</v>
      </c>
      <c r="C41" s="7" t="s">
        <v>152</v>
      </c>
      <c r="D41" s="7" t="s">
        <v>153</v>
      </c>
      <c r="E41" s="7">
        <v>1964</v>
      </c>
      <c r="F41" s="7" t="s">
        <v>154</v>
      </c>
      <c r="H41" s="12"/>
      <c r="J41" s="7">
        <v>587</v>
      </c>
      <c r="L41" s="12">
        <v>578</v>
      </c>
      <c r="U41" s="14">
        <v>763</v>
      </c>
      <c r="Z41" s="11"/>
      <c r="AA41" s="7">
        <v>635</v>
      </c>
      <c r="AE41" s="7">
        <v>667</v>
      </c>
      <c r="AG41" s="7">
        <v>756</v>
      </c>
      <c r="AK41" s="14">
        <v>793</v>
      </c>
      <c r="AO41" s="7">
        <f t="shared" si="0"/>
        <v>4779</v>
      </c>
      <c r="AP41" s="12">
        <f t="shared" si="3"/>
        <v>7</v>
      </c>
      <c r="AQ41" s="13">
        <f aca="true" t="shared" si="5" ref="AQ41:AQ51">IF(COUNT(G41:AN41)&gt;0,LARGE(G41:AN41,1),0)+IF(COUNT(G41:AN41)&gt;1,LARGE(G41:AN41,2),0)+IF(COUNT(G41:AN41)&gt;2,LARGE(G41:AN41,3),0)+IF(COUNT(G41:AN41)&gt;3,LARGE(G41:AN41,4),0)+IF(COUNT(G41:AN41)&gt;4,LARGE(G41:AN41,5),0)+IF(COUNT(G41:AN41)&gt;5,LARGE(G41:AN41,6),0)+IF(COUNT(G41:AN41)&gt;6,LARGE(G41:AN41,7),0)+IF(COUNT(G41:AN41)&gt;7,LARGE(G41:AN41,8),0)+IF(COUNT(G41:AN41)&gt;8,LARGE(G41:AN41,9),0)+IF(COUNT(G41:AN41)&gt;9,LARGE(G41:AN41,10),0)+IF(COUNT(G41:AN41)&gt;10,LARGE(G41:AN41,11),0)+IF(COUNT(G41:AN41)&gt;11,LARGE(G41:AN41,12),0)+IF(COUNT(G41:AN41)&gt;12,LARGE(G41:AN41,13),0)+IF(COUNT(G41:AN41)&gt;13,LARGE(G41:AN41,14),0)+IF(COUNT(G41:AN41)&gt;14,LARGE(G41:AN41,15),0)+IF(COUNT(G41:AN41)&gt;15,LARGE(G41:AN41,16),0)+IF(COUNT(G41:AN41)&gt;16,LARGE(G41:AN41,17),0)+IF(COUNT(G41:AN41)&gt;17,LARGE(G41:AN41,18),0)</f>
        <v>4779</v>
      </c>
    </row>
    <row r="42" spans="1:43" s="7" customFormat="1" ht="16.5" customHeight="1">
      <c r="A42" s="5"/>
      <c r="B42" s="5">
        <v>1</v>
      </c>
      <c r="C42" s="7" t="s">
        <v>71</v>
      </c>
      <c r="D42" s="7" t="s">
        <v>72</v>
      </c>
      <c r="E42" s="7">
        <v>1971</v>
      </c>
      <c r="F42" s="7" t="s">
        <v>73</v>
      </c>
      <c r="G42" s="26"/>
      <c r="H42" s="7">
        <v>958</v>
      </c>
      <c r="K42" s="14">
        <v>1000</v>
      </c>
      <c r="T42" s="7">
        <v>936</v>
      </c>
      <c r="Z42" s="11"/>
      <c r="AA42" s="7">
        <v>944</v>
      </c>
      <c r="AL42" s="14">
        <v>879</v>
      </c>
      <c r="AO42" s="7">
        <f t="shared" si="0"/>
        <v>4717</v>
      </c>
      <c r="AP42" s="12">
        <f t="shared" si="3"/>
        <v>5</v>
      </c>
      <c r="AQ42" s="13">
        <f t="shared" si="5"/>
        <v>4717</v>
      </c>
    </row>
    <row r="43" spans="1:43" s="7" customFormat="1" ht="16.5" customHeight="1">
      <c r="A43" s="5"/>
      <c r="B43" s="7">
        <v>27</v>
      </c>
      <c r="C43" s="7" t="s">
        <v>197</v>
      </c>
      <c r="D43" s="7" t="s">
        <v>198</v>
      </c>
      <c r="E43" s="7">
        <v>58</v>
      </c>
      <c r="F43" s="7" t="s">
        <v>97</v>
      </c>
      <c r="G43" s="7">
        <v>587</v>
      </c>
      <c r="H43" s="7">
        <v>875</v>
      </c>
      <c r="M43" s="7">
        <v>729</v>
      </c>
      <c r="Q43" s="7">
        <v>786</v>
      </c>
      <c r="W43" s="7">
        <v>857</v>
      </c>
      <c r="X43" s="7">
        <v>846</v>
      </c>
      <c r="Z43" s="11"/>
      <c r="AO43" s="7">
        <f t="shared" si="0"/>
        <v>4093</v>
      </c>
      <c r="AP43" s="12">
        <f t="shared" si="3"/>
        <v>6</v>
      </c>
      <c r="AQ43" s="13">
        <f t="shared" si="5"/>
        <v>4680</v>
      </c>
    </row>
    <row r="44" spans="1:43" s="7" customFormat="1" ht="16.5" customHeight="1">
      <c r="A44" s="5"/>
      <c r="B44" s="5">
        <v>14</v>
      </c>
      <c r="C44" s="7" t="s">
        <v>202</v>
      </c>
      <c r="D44" s="7" t="s">
        <v>89</v>
      </c>
      <c r="E44" s="7">
        <v>51</v>
      </c>
      <c r="F44" s="7" t="s">
        <v>47</v>
      </c>
      <c r="H44" s="7">
        <v>767</v>
      </c>
      <c r="O44" s="7">
        <v>795</v>
      </c>
      <c r="P44" s="15">
        <v>711</v>
      </c>
      <c r="R44" s="7">
        <v>818</v>
      </c>
      <c r="S44" s="7">
        <v>757</v>
      </c>
      <c r="Z44" s="11"/>
      <c r="AD44" s="7">
        <v>767</v>
      </c>
      <c r="AO44" s="7">
        <f t="shared" si="0"/>
        <v>4615</v>
      </c>
      <c r="AP44" s="12">
        <f t="shared" si="3"/>
        <v>6</v>
      </c>
      <c r="AQ44" s="13">
        <f t="shared" si="5"/>
        <v>4615</v>
      </c>
    </row>
    <row r="45" spans="1:43" s="7" customFormat="1" ht="16.5" customHeight="1">
      <c r="A45" s="5"/>
      <c r="B45" s="5">
        <v>7</v>
      </c>
      <c r="C45" s="7" t="s">
        <v>125</v>
      </c>
      <c r="E45" s="7">
        <v>1958</v>
      </c>
      <c r="F45" s="7" t="s">
        <v>126</v>
      </c>
      <c r="H45" s="14">
        <v>938</v>
      </c>
      <c r="P45" s="19">
        <v>897</v>
      </c>
      <c r="Z45" s="11"/>
      <c r="AA45" s="7">
        <v>841</v>
      </c>
      <c r="AE45" s="7">
        <v>949</v>
      </c>
      <c r="AG45" s="7">
        <v>927</v>
      </c>
      <c r="AO45" s="7">
        <f t="shared" si="0"/>
        <v>4552</v>
      </c>
      <c r="AP45" s="12">
        <f t="shared" si="3"/>
        <v>5</v>
      </c>
      <c r="AQ45" s="13">
        <f t="shared" si="5"/>
        <v>4552</v>
      </c>
    </row>
    <row r="46" spans="1:43" s="7" customFormat="1" ht="16.5" customHeight="1">
      <c r="A46" s="5"/>
      <c r="B46" s="5">
        <v>1</v>
      </c>
      <c r="C46" s="7" t="s">
        <v>162</v>
      </c>
      <c r="D46" s="7" t="s">
        <v>203</v>
      </c>
      <c r="E46" s="7">
        <v>1979</v>
      </c>
      <c r="F46" s="7" t="s">
        <v>119</v>
      </c>
      <c r="I46" s="8"/>
      <c r="J46" s="8"/>
      <c r="K46" s="9">
        <v>932</v>
      </c>
      <c r="L46" s="8"/>
      <c r="M46" s="9">
        <v>813</v>
      </c>
      <c r="P46" s="15">
        <v>1000</v>
      </c>
      <c r="Q46" s="7">
        <v>952</v>
      </c>
      <c r="Z46" s="11"/>
      <c r="AB46" s="7">
        <v>813</v>
      </c>
      <c r="AO46" s="7">
        <f t="shared" si="0"/>
        <v>4510</v>
      </c>
      <c r="AP46" s="12">
        <f t="shared" si="3"/>
        <v>5</v>
      </c>
      <c r="AQ46" s="13">
        <f t="shared" si="5"/>
        <v>4510</v>
      </c>
    </row>
    <row r="47" spans="1:43" s="7" customFormat="1" ht="16.5" customHeight="1">
      <c r="A47" s="5"/>
      <c r="B47" s="6">
        <v>15</v>
      </c>
      <c r="C47" s="7" t="s">
        <v>63</v>
      </c>
      <c r="D47" s="7" t="s">
        <v>64</v>
      </c>
      <c r="E47" s="7">
        <v>55</v>
      </c>
      <c r="F47" s="7" t="s">
        <v>65</v>
      </c>
      <c r="G47" s="9">
        <v>651</v>
      </c>
      <c r="H47" s="8"/>
      <c r="I47" s="8"/>
      <c r="J47" s="8"/>
      <c r="K47" s="8"/>
      <c r="L47" s="8">
        <v>756</v>
      </c>
      <c r="M47" s="8"/>
      <c r="N47" s="8"/>
      <c r="O47" s="8"/>
      <c r="P47" s="17">
        <v>810</v>
      </c>
      <c r="Q47" s="8"/>
      <c r="R47" s="8"/>
      <c r="S47" s="8"/>
      <c r="T47" s="9">
        <v>784</v>
      </c>
      <c r="U47" s="8"/>
      <c r="V47" s="8"/>
      <c r="W47" s="9">
        <v>667</v>
      </c>
      <c r="X47" s="8"/>
      <c r="Z47" s="11"/>
      <c r="AF47" s="7">
        <v>732</v>
      </c>
      <c r="AO47" s="7">
        <f t="shared" si="0"/>
        <v>3749</v>
      </c>
      <c r="AP47" s="12">
        <f t="shared" si="3"/>
        <v>6</v>
      </c>
      <c r="AQ47" s="13">
        <f t="shared" si="5"/>
        <v>4400</v>
      </c>
    </row>
    <row r="48" spans="1:43" s="7" customFormat="1" ht="16.5" customHeight="1">
      <c r="A48" s="5"/>
      <c r="B48" s="7">
        <v>5</v>
      </c>
      <c r="C48" s="7" t="s">
        <v>209</v>
      </c>
      <c r="E48" s="7">
        <v>89</v>
      </c>
      <c r="F48" s="7" t="s">
        <v>55</v>
      </c>
      <c r="H48" s="7">
        <v>817</v>
      </c>
      <c r="I48" s="7">
        <f>1000-(B48-1)*1000/27</f>
        <v>851.8518518518518</v>
      </c>
      <c r="Z48" s="11"/>
      <c r="AJ48" s="7">
        <v>920</v>
      </c>
      <c r="AK48" s="7">
        <v>933</v>
      </c>
      <c r="AL48" s="14">
        <v>788</v>
      </c>
      <c r="AO48" s="7">
        <f t="shared" si="0"/>
        <v>4309.851851851852</v>
      </c>
      <c r="AP48" s="12">
        <f t="shared" si="3"/>
        <v>5</v>
      </c>
      <c r="AQ48" s="13">
        <f t="shared" si="5"/>
        <v>4309.851851851852</v>
      </c>
    </row>
    <row r="49" spans="1:43" s="7" customFormat="1" ht="16.5" customHeight="1">
      <c r="A49" s="5"/>
      <c r="B49" s="5">
        <v>47</v>
      </c>
      <c r="C49" s="7" t="s">
        <v>133</v>
      </c>
      <c r="D49" s="7" t="s">
        <v>134</v>
      </c>
      <c r="E49" s="7">
        <v>1968</v>
      </c>
      <c r="F49" s="7" t="s">
        <v>135</v>
      </c>
      <c r="G49" s="26"/>
      <c r="H49" s="26"/>
      <c r="K49" s="14">
        <v>477</v>
      </c>
      <c r="Q49" s="14">
        <v>571</v>
      </c>
      <c r="S49" s="7">
        <v>676</v>
      </c>
      <c r="W49" s="14">
        <v>476</v>
      </c>
      <c r="X49" s="14">
        <v>539</v>
      </c>
      <c r="Y49" s="7">
        <v>709</v>
      </c>
      <c r="Z49" s="11"/>
      <c r="AK49" s="14">
        <v>838</v>
      </c>
      <c r="AO49" s="7">
        <f t="shared" si="0"/>
        <v>4286</v>
      </c>
      <c r="AP49" s="12">
        <f t="shared" si="3"/>
        <v>7</v>
      </c>
      <c r="AQ49" s="13">
        <f t="shared" si="5"/>
        <v>4286</v>
      </c>
    </row>
    <row r="50" spans="1:43" s="7" customFormat="1" ht="16.5" customHeight="1">
      <c r="A50" s="5"/>
      <c r="B50" s="5">
        <v>24</v>
      </c>
      <c r="C50" s="7" t="s">
        <v>143</v>
      </c>
      <c r="D50" s="7" t="s">
        <v>144</v>
      </c>
      <c r="E50" s="7">
        <v>1962</v>
      </c>
      <c r="F50" s="7" t="s">
        <v>145</v>
      </c>
      <c r="G50" s="8"/>
      <c r="H50" s="8">
        <v>383</v>
      </c>
      <c r="I50" s="8"/>
      <c r="J50" s="8"/>
      <c r="K50" s="8"/>
      <c r="L50" s="8">
        <v>533</v>
      </c>
      <c r="M50" s="9">
        <v>500</v>
      </c>
      <c r="T50" s="7">
        <v>511</v>
      </c>
      <c r="Z50" s="11"/>
      <c r="AE50" s="7">
        <v>154</v>
      </c>
      <c r="AG50" s="7">
        <v>488</v>
      </c>
      <c r="AI50" s="7">
        <v>267</v>
      </c>
      <c r="AJ50" s="7">
        <v>750</v>
      </c>
      <c r="AK50" s="7">
        <v>571</v>
      </c>
      <c r="AO50" s="7">
        <f t="shared" si="0"/>
        <v>4157</v>
      </c>
      <c r="AP50" s="12">
        <f t="shared" si="3"/>
        <v>9</v>
      </c>
      <c r="AQ50" s="13">
        <f t="shared" si="5"/>
        <v>4157</v>
      </c>
    </row>
    <row r="51" spans="1:43" s="7" customFormat="1" ht="16.5" customHeight="1">
      <c r="A51" s="5"/>
      <c r="B51" s="5">
        <v>21</v>
      </c>
      <c r="C51" s="7" t="s">
        <v>210</v>
      </c>
      <c r="D51" s="7" t="s">
        <v>211</v>
      </c>
      <c r="E51" s="7">
        <v>1989</v>
      </c>
      <c r="F51" s="7" t="s">
        <v>47</v>
      </c>
      <c r="G51" s="25"/>
      <c r="H51" s="25"/>
      <c r="I51" s="8"/>
      <c r="J51" s="8"/>
      <c r="K51" s="27">
        <v>820</v>
      </c>
      <c r="L51" s="8"/>
      <c r="M51" s="8"/>
      <c r="N51" s="8"/>
      <c r="O51" s="8"/>
      <c r="P51" s="8">
        <v>838</v>
      </c>
      <c r="Q51" s="8"/>
      <c r="R51" s="8"/>
      <c r="S51" s="8"/>
      <c r="T51" s="8"/>
      <c r="U51" s="8"/>
      <c r="V51" s="8"/>
      <c r="W51" s="8"/>
      <c r="X51" s="8"/>
      <c r="Z51" s="11"/>
      <c r="AC51" s="7">
        <v>833</v>
      </c>
      <c r="AK51" s="7">
        <v>867</v>
      </c>
      <c r="AL51" s="7">
        <v>783</v>
      </c>
      <c r="AO51" s="7">
        <f t="shared" si="0"/>
        <v>4141</v>
      </c>
      <c r="AP51" s="12">
        <f t="shared" si="3"/>
        <v>5</v>
      </c>
      <c r="AQ51" s="13">
        <f t="shared" si="5"/>
        <v>4141</v>
      </c>
    </row>
    <row r="52" spans="1:43" s="7" customFormat="1" ht="16.5" customHeight="1">
      <c r="A52" s="5"/>
      <c r="B52" s="7">
        <v>19</v>
      </c>
      <c r="C52" s="7" t="s">
        <v>56</v>
      </c>
      <c r="E52" s="7">
        <v>81</v>
      </c>
      <c r="F52" s="7" t="s">
        <v>57</v>
      </c>
      <c r="G52" s="8"/>
      <c r="H52" s="8"/>
      <c r="I52" s="8">
        <v>333</v>
      </c>
      <c r="J52" s="8"/>
      <c r="K52" s="8">
        <v>604</v>
      </c>
      <c r="L52" s="8">
        <v>267</v>
      </c>
      <c r="M52" s="8">
        <v>838</v>
      </c>
      <c r="N52" s="7">
        <v>543</v>
      </c>
      <c r="Q52" s="7">
        <v>633</v>
      </c>
      <c r="R52" s="7">
        <v>432</v>
      </c>
      <c r="Y52" s="7">
        <v>418</v>
      </c>
      <c r="Z52" s="11"/>
      <c r="AF52" s="7">
        <v>439</v>
      </c>
      <c r="AJ52" s="7">
        <v>583</v>
      </c>
      <c r="AO52" s="7">
        <f t="shared" si="0"/>
        <v>5090</v>
      </c>
      <c r="AP52" s="12">
        <f t="shared" si="3"/>
        <v>10</v>
      </c>
      <c r="AQ52" s="13">
        <v>4068</v>
      </c>
    </row>
    <row r="53" spans="1:43" s="7" customFormat="1" ht="16.5" customHeight="1">
      <c r="A53" s="5"/>
      <c r="B53" s="6">
        <v>19</v>
      </c>
      <c r="C53" s="7" t="s">
        <v>205</v>
      </c>
      <c r="E53" s="7">
        <v>65</v>
      </c>
      <c r="F53" s="7" t="s">
        <v>206</v>
      </c>
      <c r="G53" s="15">
        <f>1000-(B53-1)*1000/63</f>
        <v>714.2857142857142</v>
      </c>
      <c r="H53" s="14">
        <v>854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Z53" s="11"/>
      <c r="AC53" s="7">
        <v>844</v>
      </c>
      <c r="AG53" s="7">
        <v>732</v>
      </c>
      <c r="AK53" s="7">
        <v>883</v>
      </c>
      <c r="AO53" s="7">
        <f t="shared" si="0"/>
        <v>3313</v>
      </c>
      <c r="AP53" s="12">
        <f t="shared" si="3"/>
        <v>5</v>
      </c>
      <c r="AQ53" s="13">
        <f aca="true" t="shared" si="6" ref="AQ53:AQ80">IF(COUNT(G53:AN53)&gt;0,LARGE(G53:AN53,1),0)+IF(COUNT(G53:AN53)&gt;1,LARGE(G53:AN53,2),0)+IF(COUNT(G53:AN53)&gt;2,LARGE(G53:AN53,3),0)+IF(COUNT(G53:AN53)&gt;3,LARGE(G53:AN53,4),0)+IF(COUNT(G53:AN53)&gt;4,LARGE(G53:AN53,5),0)+IF(COUNT(G53:AN53)&gt;5,LARGE(G53:AN53,6),0)+IF(COUNT(G53:AN53)&gt;6,LARGE(G53:AN53,7),0)+IF(COUNT(G53:AN53)&gt;7,LARGE(G53:AN53,8),0)+IF(COUNT(G53:AN53)&gt;8,LARGE(G53:AN53,9),0)+IF(COUNT(G53:AN53)&gt;9,LARGE(G53:AN53,10),0)+IF(COUNT(G53:AN53)&gt;10,LARGE(G53:AN53,11),0)+IF(COUNT(G53:AN53)&gt;11,LARGE(G53:AN53,12),0)+IF(COUNT(G53:AN53)&gt;12,LARGE(G53:AN53,13),0)+IF(COUNT(G53:AN53)&gt;13,LARGE(G53:AN53,14),0)+IF(COUNT(G53:AN53)&gt;14,LARGE(G53:AN53,15),0)+IF(COUNT(G53:AN53)&gt;15,LARGE(G53:AN53,16),0)+IF(COUNT(G53:AN53)&gt;16,LARGE(G53:AN53,17),0)+IF(COUNT(G53:AN53)&gt;17,LARGE(G53:AN53,18),0)</f>
        <v>4027.285714285714</v>
      </c>
    </row>
    <row r="54" spans="1:43" s="7" customFormat="1" ht="16.5" customHeight="1">
      <c r="A54" s="5"/>
      <c r="B54" s="5">
        <v>1</v>
      </c>
      <c r="C54" s="7" t="s">
        <v>113</v>
      </c>
      <c r="D54" s="7" t="s">
        <v>92</v>
      </c>
      <c r="E54" s="7">
        <v>1981</v>
      </c>
      <c r="F54" s="7" t="s">
        <v>114</v>
      </c>
      <c r="G54" s="8"/>
      <c r="H54" s="8"/>
      <c r="I54" s="8"/>
      <c r="J54" s="8"/>
      <c r="K54" s="8"/>
      <c r="L54" s="8">
        <v>1000</v>
      </c>
      <c r="M54" s="8"/>
      <c r="T54" s="7">
        <v>1000</v>
      </c>
      <c r="Z54" s="11"/>
      <c r="AA54" s="7">
        <v>1000</v>
      </c>
      <c r="AF54" s="7">
        <v>1000</v>
      </c>
      <c r="AO54" s="7">
        <f t="shared" si="0"/>
        <v>4000</v>
      </c>
      <c r="AP54" s="12">
        <f t="shared" si="3"/>
        <v>4</v>
      </c>
      <c r="AQ54" s="13">
        <f t="shared" si="6"/>
        <v>4000</v>
      </c>
    </row>
    <row r="55" spans="1:43" s="7" customFormat="1" ht="16.5" customHeight="1">
      <c r="A55" s="5"/>
      <c r="B55" s="5">
        <v>42</v>
      </c>
      <c r="C55" s="7" t="s">
        <v>149</v>
      </c>
      <c r="D55" s="7" t="s">
        <v>150</v>
      </c>
      <c r="E55" s="7">
        <v>1978</v>
      </c>
      <c r="F55" s="7" t="s">
        <v>151</v>
      </c>
      <c r="K55" s="7">
        <v>117</v>
      </c>
      <c r="L55" s="7">
        <v>44</v>
      </c>
      <c r="M55" s="7">
        <v>541</v>
      </c>
      <c r="P55" s="7">
        <v>194</v>
      </c>
      <c r="Q55" s="7">
        <v>100</v>
      </c>
      <c r="R55" s="7">
        <v>46</v>
      </c>
      <c r="S55" s="7">
        <v>27</v>
      </c>
      <c r="T55" s="7">
        <v>128</v>
      </c>
      <c r="U55" s="7">
        <v>160</v>
      </c>
      <c r="V55" s="7">
        <v>37</v>
      </c>
      <c r="X55" s="7">
        <v>111</v>
      </c>
      <c r="Y55" s="7">
        <v>36</v>
      </c>
      <c r="Z55" s="11">
        <v>111</v>
      </c>
      <c r="AA55" s="11">
        <v>159</v>
      </c>
      <c r="AB55" s="11">
        <v>78</v>
      </c>
      <c r="AC55" s="7">
        <v>21</v>
      </c>
      <c r="AE55" s="7">
        <v>128</v>
      </c>
      <c r="AF55" s="7">
        <v>171</v>
      </c>
      <c r="AG55" s="7">
        <v>293</v>
      </c>
      <c r="AH55" s="7">
        <v>156</v>
      </c>
      <c r="AI55" s="7">
        <v>200</v>
      </c>
      <c r="AJ55" s="7">
        <v>361</v>
      </c>
      <c r="AK55" s="7">
        <v>578</v>
      </c>
      <c r="AL55" s="7">
        <v>217</v>
      </c>
      <c r="AM55" s="7">
        <v>273</v>
      </c>
      <c r="AO55" s="7">
        <f t="shared" si="0"/>
        <v>4287</v>
      </c>
      <c r="AP55" s="12">
        <f t="shared" si="3"/>
        <v>25</v>
      </c>
      <c r="AQ55" s="13">
        <f t="shared" si="6"/>
        <v>3998</v>
      </c>
    </row>
    <row r="56" spans="1:43" s="7" customFormat="1" ht="16.5" customHeight="1">
      <c r="A56" s="5"/>
      <c r="B56" s="5">
        <v>1</v>
      </c>
      <c r="C56" s="7" t="s">
        <v>159</v>
      </c>
      <c r="D56" s="7" t="s">
        <v>160</v>
      </c>
      <c r="E56" s="7">
        <v>1962</v>
      </c>
      <c r="F56" s="7" t="s">
        <v>207</v>
      </c>
      <c r="G56" s="28"/>
      <c r="H56" s="28"/>
      <c r="I56" s="29"/>
      <c r="J56" s="29"/>
      <c r="K56" s="29"/>
      <c r="L56" s="29"/>
      <c r="M56" s="29"/>
      <c r="N56" s="29"/>
      <c r="O56" s="29"/>
      <c r="P56" s="29"/>
      <c r="Q56" s="14">
        <v>1000</v>
      </c>
      <c r="Z56" s="11"/>
      <c r="AA56" s="7">
        <v>992</v>
      </c>
      <c r="AB56" s="7">
        <v>938</v>
      </c>
      <c r="AK56" s="7">
        <v>992</v>
      </c>
      <c r="AO56" s="7">
        <f t="shared" si="0"/>
        <v>3922</v>
      </c>
      <c r="AP56" s="12">
        <f t="shared" si="3"/>
        <v>4</v>
      </c>
      <c r="AQ56" s="13">
        <f t="shared" si="6"/>
        <v>3922</v>
      </c>
    </row>
    <row r="57" spans="1:43" s="7" customFormat="1" ht="16.5" customHeight="1">
      <c r="A57" s="5"/>
      <c r="B57" s="5">
        <v>75</v>
      </c>
      <c r="C57" s="7" t="s">
        <v>163</v>
      </c>
      <c r="D57" s="7" t="s">
        <v>164</v>
      </c>
      <c r="E57" s="7">
        <v>1944</v>
      </c>
      <c r="F57" s="7" t="s">
        <v>45</v>
      </c>
      <c r="G57" s="26"/>
      <c r="H57" s="26"/>
      <c r="K57" s="14">
        <v>159</v>
      </c>
      <c r="M57" s="14">
        <v>208</v>
      </c>
      <c r="O57" s="7">
        <v>269</v>
      </c>
      <c r="P57" s="14">
        <v>311</v>
      </c>
      <c r="Q57" s="14">
        <v>95</v>
      </c>
      <c r="S57" s="7">
        <v>108</v>
      </c>
      <c r="U57" s="14">
        <v>447</v>
      </c>
      <c r="V57" s="7">
        <v>111</v>
      </c>
      <c r="W57" s="7">
        <v>238</v>
      </c>
      <c r="X57" s="7">
        <v>444</v>
      </c>
      <c r="Z57" s="11">
        <v>250</v>
      </c>
      <c r="AA57" s="11">
        <v>286</v>
      </c>
      <c r="AG57" s="7">
        <v>415</v>
      </c>
      <c r="AK57" s="14">
        <v>514</v>
      </c>
      <c r="AO57" s="7">
        <f t="shared" si="0"/>
        <v>3855</v>
      </c>
      <c r="AP57" s="12">
        <f t="shared" si="3"/>
        <v>14</v>
      </c>
      <c r="AQ57" s="13">
        <f t="shared" si="6"/>
        <v>3855</v>
      </c>
    </row>
    <row r="58" spans="1:43" s="7" customFormat="1" ht="16.5" customHeight="1">
      <c r="A58" s="5"/>
      <c r="B58" s="6">
        <v>16</v>
      </c>
      <c r="C58" s="7" t="s">
        <v>212</v>
      </c>
      <c r="E58" s="7">
        <v>1969</v>
      </c>
      <c r="F58" s="7" t="s">
        <v>98</v>
      </c>
      <c r="G58" s="8"/>
      <c r="H58" s="8"/>
      <c r="I58" s="8"/>
      <c r="J58" s="8"/>
      <c r="K58" s="8"/>
      <c r="L58" s="8"/>
      <c r="M58" s="8"/>
      <c r="N58" s="8"/>
      <c r="O58" s="8"/>
      <c r="P58" s="10">
        <v>741</v>
      </c>
      <c r="Q58" s="9">
        <v>619</v>
      </c>
      <c r="R58" s="8"/>
      <c r="S58" s="8"/>
      <c r="T58" s="9">
        <v>838</v>
      </c>
      <c r="U58" s="8"/>
      <c r="V58" s="8"/>
      <c r="W58" s="8"/>
      <c r="X58" s="8"/>
      <c r="Z58" s="11"/>
      <c r="AJ58" s="7">
        <v>840</v>
      </c>
      <c r="AK58" s="7">
        <v>816</v>
      </c>
      <c r="AO58" s="7">
        <f t="shared" si="0"/>
        <v>3854</v>
      </c>
      <c r="AP58" s="12">
        <f t="shared" si="3"/>
        <v>5</v>
      </c>
      <c r="AQ58" s="13">
        <f t="shared" si="6"/>
        <v>3854</v>
      </c>
    </row>
    <row r="59" spans="1:43" s="7" customFormat="1" ht="16.5" customHeight="1">
      <c r="A59" s="5"/>
      <c r="B59" s="8">
        <v>40</v>
      </c>
      <c r="C59" s="7" t="s">
        <v>99</v>
      </c>
      <c r="D59" s="7" t="s">
        <v>100</v>
      </c>
      <c r="E59" s="7">
        <v>1982</v>
      </c>
      <c r="F59" s="7" t="s">
        <v>101</v>
      </c>
      <c r="G59" s="8"/>
      <c r="K59" s="7">
        <v>557</v>
      </c>
      <c r="L59" s="7">
        <v>556</v>
      </c>
      <c r="M59" s="7">
        <v>521</v>
      </c>
      <c r="P59" s="7">
        <v>378</v>
      </c>
      <c r="Q59" s="7">
        <v>700</v>
      </c>
      <c r="U59" s="7">
        <v>632</v>
      </c>
      <c r="Z59" s="11"/>
      <c r="AA59" s="7">
        <v>500</v>
      </c>
      <c r="AO59" s="7">
        <f t="shared" si="0"/>
        <v>3844</v>
      </c>
      <c r="AP59" s="12">
        <f t="shared" si="3"/>
        <v>7</v>
      </c>
      <c r="AQ59" s="13">
        <f t="shared" si="6"/>
        <v>3844</v>
      </c>
    </row>
    <row r="60" spans="1:43" s="7" customFormat="1" ht="16.5" customHeight="1">
      <c r="A60" s="5"/>
      <c r="B60" s="7">
        <v>51</v>
      </c>
      <c r="C60" s="7" t="s">
        <v>99</v>
      </c>
      <c r="D60" s="7" t="s">
        <v>124</v>
      </c>
      <c r="E60" s="7">
        <v>1984</v>
      </c>
      <c r="F60" s="7" t="s">
        <v>101</v>
      </c>
      <c r="K60" s="7">
        <v>550</v>
      </c>
      <c r="M60" s="7">
        <v>595</v>
      </c>
      <c r="P60" s="7">
        <v>387</v>
      </c>
      <c r="Q60" s="7">
        <v>333</v>
      </c>
      <c r="U60" s="7">
        <v>520</v>
      </c>
      <c r="Z60" s="11"/>
      <c r="AC60" s="7">
        <v>667</v>
      </c>
      <c r="AH60" s="7">
        <v>51</v>
      </c>
      <c r="AJ60" s="7">
        <v>222</v>
      </c>
      <c r="AK60" s="7">
        <v>334</v>
      </c>
      <c r="AL60" s="7">
        <v>130</v>
      </c>
      <c r="AO60" s="7">
        <f t="shared" si="0"/>
        <v>3789</v>
      </c>
      <c r="AP60" s="12">
        <f t="shared" si="3"/>
        <v>10</v>
      </c>
      <c r="AQ60" s="13">
        <f t="shared" si="6"/>
        <v>3789</v>
      </c>
    </row>
    <row r="61" spans="1:43" s="7" customFormat="1" ht="16.5" customHeight="1">
      <c r="A61" s="5"/>
      <c r="B61" s="5">
        <v>27</v>
      </c>
      <c r="C61" s="7" t="s">
        <v>213</v>
      </c>
      <c r="E61" s="7">
        <v>66</v>
      </c>
      <c r="F61" s="7" t="s">
        <v>214</v>
      </c>
      <c r="G61" s="7">
        <f>1000-(B61-1)*1000/43</f>
        <v>395.34883720930236</v>
      </c>
      <c r="M61" s="14">
        <v>250</v>
      </c>
      <c r="U61" s="14">
        <v>316</v>
      </c>
      <c r="X61" s="7">
        <v>481</v>
      </c>
      <c r="Z61" s="11"/>
      <c r="AA61" s="7">
        <v>437</v>
      </c>
      <c r="AC61" s="7">
        <v>344</v>
      </c>
      <c r="AJ61" s="7">
        <v>417</v>
      </c>
      <c r="AK61" s="14">
        <v>553</v>
      </c>
      <c r="AL61" s="14">
        <v>515</v>
      </c>
      <c r="AO61" s="7">
        <f t="shared" si="0"/>
        <v>3313</v>
      </c>
      <c r="AP61" s="12">
        <f t="shared" si="3"/>
        <v>9</v>
      </c>
      <c r="AQ61" s="13">
        <f t="shared" si="6"/>
        <v>3708.3488372093025</v>
      </c>
    </row>
    <row r="62" spans="1:43" s="7" customFormat="1" ht="16.5" customHeight="1">
      <c r="A62" s="5"/>
      <c r="B62" s="5">
        <v>20</v>
      </c>
      <c r="C62" s="7" t="s">
        <v>102</v>
      </c>
      <c r="E62" s="7">
        <v>1951</v>
      </c>
      <c r="F62" s="7" t="s">
        <v>103</v>
      </c>
      <c r="K62" s="14"/>
      <c r="M62" s="14">
        <v>667</v>
      </c>
      <c r="N62" s="7">
        <v>743</v>
      </c>
      <c r="P62" s="19">
        <v>672</v>
      </c>
      <c r="Q62" s="14">
        <v>738</v>
      </c>
      <c r="Z62" s="11"/>
      <c r="AJ62" s="7">
        <v>861</v>
      </c>
      <c r="AO62" s="7">
        <f t="shared" si="0"/>
        <v>3681</v>
      </c>
      <c r="AP62" s="12">
        <f t="shared" si="3"/>
        <v>5</v>
      </c>
      <c r="AQ62" s="13">
        <f t="shared" si="6"/>
        <v>3681</v>
      </c>
    </row>
    <row r="63" spans="1:43" s="7" customFormat="1" ht="16.5" customHeight="1">
      <c r="A63" s="5"/>
      <c r="B63" s="6">
        <v>7</v>
      </c>
      <c r="C63" s="7" t="s">
        <v>136</v>
      </c>
      <c r="E63" s="7">
        <v>1993</v>
      </c>
      <c r="F63" s="7" t="s">
        <v>43</v>
      </c>
      <c r="G63" s="8"/>
      <c r="H63" s="8"/>
      <c r="I63" s="8"/>
      <c r="J63" s="8"/>
      <c r="K63" s="8"/>
      <c r="L63" s="8"/>
      <c r="M63" s="8"/>
      <c r="N63" s="8"/>
      <c r="O63" s="8"/>
      <c r="P63" s="8">
        <v>806</v>
      </c>
      <c r="Q63" s="8">
        <v>800</v>
      </c>
      <c r="R63" s="8"/>
      <c r="S63" s="8"/>
      <c r="T63" s="8"/>
      <c r="U63" s="8">
        <v>800</v>
      </c>
      <c r="V63" s="8"/>
      <c r="W63" s="8"/>
      <c r="X63" s="8"/>
      <c r="Z63" s="11"/>
      <c r="AD63" s="7">
        <v>433</v>
      </c>
      <c r="AK63" s="7">
        <v>822</v>
      </c>
      <c r="AO63" s="7">
        <f t="shared" si="0"/>
        <v>3661</v>
      </c>
      <c r="AP63" s="12">
        <f t="shared" si="3"/>
        <v>5</v>
      </c>
      <c r="AQ63" s="13">
        <f t="shared" si="6"/>
        <v>3661</v>
      </c>
    </row>
    <row r="64" spans="1:43" s="7" customFormat="1" ht="16.5" customHeight="1">
      <c r="A64" s="5"/>
      <c r="B64" s="5">
        <v>44</v>
      </c>
      <c r="C64" s="7" t="s">
        <v>88</v>
      </c>
      <c r="D64" s="7" t="s">
        <v>89</v>
      </c>
      <c r="E64" s="7">
        <v>1965</v>
      </c>
      <c r="F64" s="7" t="s">
        <v>90</v>
      </c>
      <c r="G64" s="25"/>
      <c r="H64" s="25"/>
      <c r="I64" s="8"/>
      <c r="J64" s="8"/>
      <c r="K64" s="9">
        <v>511</v>
      </c>
      <c r="L64" s="8"/>
      <c r="M64" s="8"/>
      <c r="P64" s="18">
        <v>690</v>
      </c>
      <c r="Q64" s="14">
        <v>595</v>
      </c>
      <c r="S64" s="7">
        <v>595</v>
      </c>
      <c r="W64" s="14">
        <v>571</v>
      </c>
      <c r="X64" s="14">
        <v>692</v>
      </c>
      <c r="Z64" s="11"/>
      <c r="AO64" s="7">
        <f t="shared" si="0"/>
        <v>3654</v>
      </c>
      <c r="AP64" s="12">
        <f t="shared" si="3"/>
        <v>6</v>
      </c>
      <c r="AQ64" s="13">
        <f t="shared" si="6"/>
        <v>3654</v>
      </c>
    </row>
    <row r="65" spans="1:43" s="7" customFormat="1" ht="16.5" customHeight="1">
      <c r="A65" s="5"/>
      <c r="B65" s="5">
        <v>5</v>
      </c>
      <c r="C65" s="7" t="s">
        <v>58</v>
      </c>
      <c r="E65" s="7">
        <v>76</v>
      </c>
      <c r="F65" s="7" t="s">
        <v>48</v>
      </c>
      <c r="G65" s="14">
        <v>857</v>
      </c>
      <c r="P65" s="19">
        <v>931</v>
      </c>
      <c r="Q65" s="14">
        <v>833</v>
      </c>
      <c r="S65" s="7">
        <v>919</v>
      </c>
      <c r="Z65" s="11"/>
      <c r="AO65" s="7">
        <f t="shared" si="0"/>
        <v>2683</v>
      </c>
      <c r="AP65" s="12">
        <f t="shared" si="3"/>
        <v>4</v>
      </c>
      <c r="AQ65" s="13">
        <f t="shared" si="6"/>
        <v>3540</v>
      </c>
    </row>
    <row r="66" spans="1:43" s="7" customFormat="1" ht="16.5" customHeight="1">
      <c r="A66" s="5"/>
      <c r="B66" s="5">
        <v>20</v>
      </c>
      <c r="C66" s="7" t="s">
        <v>215</v>
      </c>
      <c r="D66" s="7" t="s">
        <v>216</v>
      </c>
      <c r="E66" s="7">
        <v>1953</v>
      </c>
      <c r="F66" s="7" t="s">
        <v>48</v>
      </c>
      <c r="G66" s="30">
        <v>571</v>
      </c>
      <c r="H66" s="28"/>
      <c r="I66" s="28"/>
      <c r="J66" s="28"/>
      <c r="K66" s="28"/>
      <c r="L66" s="28"/>
      <c r="M66" s="28"/>
      <c r="N66" s="28"/>
      <c r="O66" s="28"/>
      <c r="P66" s="31">
        <v>793</v>
      </c>
      <c r="Q66" s="14">
        <v>548</v>
      </c>
      <c r="S66" s="7">
        <v>730</v>
      </c>
      <c r="Z66" s="11"/>
      <c r="AC66" s="7">
        <v>875</v>
      </c>
      <c r="AO66" s="7">
        <f aca="true" t="shared" si="7" ref="AO66:AO100">SUM(H66:AN66)</f>
        <v>2946</v>
      </c>
      <c r="AP66" s="12">
        <f t="shared" si="3"/>
        <v>5</v>
      </c>
      <c r="AQ66" s="13">
        <f t="shared" si="6"/>
        <v>3517</v>
      </c>
    </row>
    <row r="67" spans="1:43" s="7" customFormat="1" ht="16.5" customHeight="1">
      <c r="A67" s="5"/>
      <c r="B67" s="5">
        <v>33</v>
      </c>
      <c r="C67" s="7" t="s">
        <v>208</v>
      </c>
      <c r="D67" s="7" t="s">
        <v>161</v>
      </c>
      <c r="E67" s="7">
        <v>1959</v>
      </c>
      <c r="F67" s="7" t="s">
        <v>138</v>
      </c>
      <c r="G67" s="32"/>
      <c r="H67" s="32">
        <v>367</v>
      </c>
      <c r="I67" s="32"/>
      <c r="J67" s="32"/>
      <c r="K67" s="30">
        <v>136</v>
      </c>
      <c r="L67" s="32"/>
      <c r="M67" s="32"/>
      <c r="N67" s="32"/>
      <c r="O67" s="32"/>
      <c r="P67" s="32"/>
      <c r="Q67" s="14">
        <f>1000-(B67-1)*1000/42</f>
        <v>238.09523809523807</v>
      </c>
      <c r="S67" s="7">
        <v>216</v>
      </c>
      <c r="V67" s="7">
        <v>185</v>
      </c>
      <c r="Y67" s="7">
        <v>564</v>
      </c>
      <c r="Z67" s="11"/>
      <c r="AB67" s="7">
        <v>297</v>
      </c>
      <c r="AD67" s="7">
        <v>500</v>
      </c>
      <c r="AE67" s="7">
        <v>333</v>
      </c>
      <c r="AF67" s="7">
        <v>317</v>
      </c>
      <c r="AK67" s="7">
        <v>338</v>
      </c>
      <c r="AO67" s="7">
        <f t="shared" si="7"/>
        <v>3491.095238095238</v>
      </c>
      <c r="AP67" s="12">
        <f t="shared" si="3"/>
        <v>11</v>
      </c>
      <c r="AQ67" s="13">
        <f t="shared" si="6"/>
        <v>3491.095238095238</v>
      </c>
    </row>
    <row r="68" spans="1:43" s="7" customFormat="1" ht="16.5" customHeight="1">
      <c r="A68" s="5"/>
      <c r="B68" s="6">
        <v>3</v>
      </c>
      <c r="C68" s="7" t="s">
        <v>217</v>
      </c>
      <c r="E68" s="7">
        <v>1981</v>
      </c>
      <c r="F68" s="7" t="s">
        <v>218</v>
      </c>
      <c r="G68" s="9">
        <v>814</v>
      </c>
      <c r="H68" s="8"/>
      <c r="I68" s="8"/>
      <c r="J68" s="8"/>
      <c r="K68" s="8"/>
      <c r="L68" s="8"/>
      <c r="M68" s="8"/>
      <c r="N68" s="8"/>
      <c r="O68" s="8"/>
      <c r="P68" s="33">
        <v>956</v>
      </c>
      <c r="Q68" s="8"/>
      <c r="R68" s="8"/>
      <c r="S68" s="8"/>
      <c r="T68" s="8">
        <v>830</v>
      </c>
      <c r="U68" s="8"/>
      <c r="V68" s="8"/>
      <c r="W68" s="8"/>
      <c r="X68" s="8"/>
      <c r="Z68" s="11"/>
      <c r="AA68" s="7">
        <v>889</v>
      </c>
      <c r="AO68" s="7">
        <f t="shared" si="7"/>
        <v>2675</v>
      </c>
      <c r="AP68" s="12">
        <f t="shared" si="3"/>
        <v>4</v>
      </c>
      <c r="AQ68" s="13">
        <f t="shared" si="6"/>
        <v>3489</v>
      </c>
    </row>
    <row r="69" spans="1:43" s="7" customFormat="1" ht="16.5" customHeight="1">
      <c r="A69" s="5"/>
      <c r="B69" s="7">
        <v>4</v>
      </c>
      <c r="C69" s="7" t="s">
        <v>219</v>
      </c>
      <c r="D69" s="7" t="s">
        <v>132</v>
      </c>
      <c r="E69" s="7">
        <v>1957</v>
      </c>
      <c r="F69" s="7" t="s">
        <v>220</v>
      </c>
      <c r="I69" s="8"/>
      <c r="J69" s="8"/>
      <c r="K69" s="8"/>
      <c r="L69" s="8"/>
      <c r="M69" s="8"/>
      <c r="O69" s="7">
        <v>808</v>
      </c>
      <c r="T69" s="14">
        <v>919</v>
      </c>
      <c r="Z69" s="11"/>
      <c r="AK69" s="7">
        <v>639</v>
      </c>
      <c r="AM69" s="7">
        <v>909</v>
      </c>
      <c r="AO69" s="7">
        <f t="shared" si="7"/>
        <v>3275</v>
      </c>
      <c r="AP69" s="12">
        <f t="shared" si="3"/>
        <v>4</v>
      </c>
      <c r="AQ69" s="13">
        <f t="shared" si="6"/>
        <v>3275</v>
      </c>
    </row>
    <row r="70" spans="1:43" s="7" customFormat="1" ht="16.5" customHeight="1">
      <c r="A70" s="5"/>
      <c r="B70" s="5">
        <v>25</v>
      </c>
      <c r="C70" s="7" t="s">
        <v>238</v>
      </c>
      <c r="D70" s="7" t="s">
        <v>239</v>
      </c>
      <c r="E70" s="7">
        <v>1967</v>
      </c>
      <c r="F70" s="7" t="s">
        <v>155</v>
      </c>
      <c r="G70" s="8"/>
      <c r="H70" s="8"/>
      <c r="I70" s="8"/>
      <c r="J70" s="8"/>
      <c r="K70" s="8"/>
      <c r="L70" s="8"/>
      <c r="M70" s="8"/>
      <c r="N70" s="8"/>
      <c r="O70" s="8">
        <v>397</v>
      </c>
      <c r="P70" s="8"/>
      <c r="Q70" s="8"/>
      <c r="R70" s="7">
        <v>455</v>
      </c>
      <c r="S70" s="7">
        <v>162</v>
      </c>
      <c r="U70" s="14">
        <v>605</v>
      </c>
      <c r="Z70" s="11"/>
      <c r="AA70" s="7">
        <v>444</v>
      </c>
      <c r="AJ70" s="7">
        <v>667</v>
      </c>
      <c r="AN70" s="7">
        <v>523</v>
      </c>
      <c r="AO70" s="7">
        <f t="shared" si="7"/>
        <v>3253</v>
      </c>
      <c r="AP70" s="12">
        <f t="shared" si="3"/>
        <v>7</v>
      </c>
      <c r="AQ70" s="13">
        <f t="shared" si="6"/>
        <v>3253</v>
      </c>
    </row>
    <row r="71" spans="1:43" s="7" customFormat="1" ht="16.5" customHeight="1">
      <c r="A71" s="5"/>
      <c r="B71" s="7">
        <v>18</v>
      </c>
      <c r="C71" s="7" t="s">
        <v>231</v>
      </c>
      <c r="E71" s="7">
        <v>55</v>
      </c>
      <c r="F71" s="7" t="s">
        <v>232</v>
      </c>
      <c r="G71" s="8"/>
      <c r="H71" s="8"/>
      <c r="I71" s="8">
        <f>1000-(B71-1)*1000/27</f>
        <v>370.3703703703703</v>
      </c>
      <c r="J71" s="8"/>
      <c r="K71" s="8">
        <v>712</v>
      </c>
      <c r="L71" s="8"/>
      <c r="M71" s="9">
        <v>354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Z71" s="11"/>
      <c r="AA71" s="7">
        <v>333</v>
      </c>
      <c r="AC71" s="7">
        <v>282</v>
      </c>
      <c r="AD71" s="7">
        <v>333</v>
      </c>
      <c r="AL71" s="14">
        <v>394</v>
      </c>
      <c r="AN71" s="7">
        <v>432</v>
      </c>
      <c r="AO71" s="7">
        <f t="shared" si="7"/>
        <v>3210.3703703703704</v>
      </c>
      <c r="AP71" s="12">
        <f t="shared" si="3"/>
        <v>8</v>
      </c>
      <c r="AQ71" s="13">
        <f t="shared" si="6"/>
        <v>3210.3703703703704</v>
      </c>
    </row>
    <row r="72" spans="1:43" s="7" customFormat="1" ht="16.5" customHeight="1">
      <c r="A72" s="5"/>
      <c r="B72" s="6">
        <v>76</v>
      </c>
      <c r="C72" s="7" t="s">
        <v>236</v>
      </c>
      <c r="D72" s="7" t="s">
        <v>237</v>
      </c>
      <c r="E72" s="7">
        <v>1954</v>
      </c>
      <c r="F72" s="7" t="s">
        <v>47</v>
      </c>
      <c r="G72" s="26"/>
      <c r="H72" s="7">
        <v>479</v>
      </c>
      <c r="K72" s="14">
        <v>148</v>
      </c>
      <c r="N72" s="14">
        <v>176</v>
      </c>
      <c r="Q72" s="14">
        <v>71</v>
      </c>
      <c r="S72" s="7">
        <v>135</v>
      </c>
      <c r="V72" s="7">
        <v>148</v>
      </c>
      <c r="Y72" s="7">
        <v>309</v>
      </c>
      <c r="Z72" s="11">
        <v>417</v>
      </c>
      <c r="AE72" s="7">
        <v>205</v>
      </c>
      <c r="AK72" s="7">
        <v>295</v>
      </c>
      <c r="AM72" s="7">
        <v>364</v>
      </c>
      <c r="AN72" s="7">
        <v>364</v>
      </c>
      <c r="AO72" s="7">
        <f t="shared" si="7"/>
        <v>3111</v>
      </c>
      <c r="AP72" s="12">
        <f t="shared" si="3"/>
        <v>12</v>
      </c>
      <c r="AQ72" s="13">
        <f t="shared" si="6"/>
        <v>3111</v>
      </c>
    </row>
    <row r="73" spans="1:43" s="7" customFormat="1" ht="16.5" customHeight="1">
      <c r="A73" s="5"/>
      <c r="B73" s="5">
        <v>24</v>
      </c>
      <c r="C73" s="7" t="s">
        <v>139</v>
      </c>
      <c r="D73" s="7" t="s">
        <v>140</v>
      </c>
      <c r="E73" s="7">
        <v>50</v>
      </c>
      <c r="F73" s="7" t="s">
        <v>98</v>
      </c>
      <c r="G73" s="25"/>
      <c r="H73" s="25"/>
      <c r="I73" s="8"/>
      <c r="J73" s="8"/>
      <c r="K73" s="9">
        <v>739</v>
      </c>
      <c r="L73" s="8"/>
      <c r="M73" s="8"/>
      <c r="P73" s="14">
        <v>800</v>
      </c>
      <c r="U73" s="14">
        <v>842</v>
      </c>
      <c r="V73" s="7">
        <v>630</v>
      </c>
      <c r="Z73" s="11"/>
      <c r="AO73" s="7">
        <f t="shared" si="7"/>
        <v>3011</v>
      </c>
      <c r="AP73" s="12">
        <f t="shared" si="3"/>
        <v>4</v>
      </c>
      <c r="AQ73" s="13">
        <f t="shared" si="6"/>
        <v>3011</v>
      </c>
    </row>
    <row r="74" spans="1:43" s="7" customFormat="1" ht="16.5" customHeight="1">
      <c r="A74" s="5"/>
      <c r="B74" s="5">
        <v>30</v>
      </c>
      <c r="C74" s="7" t="s">
        <v>221</v>
      </c>
      <c r="E74" s="7">
        <v>90</v>
      </c>
      <c r="F74" s="7" t="s">
        <v>30</v>
      </c>
      <c r="G74" s="7">
        <f>1000-(B74-1)*1000/43</f>
        <v>325.5813953488372</v>
      </c>
      <c r="N74" s="7">
        <v>86</v>
      </c>
      <c r="Q74" s="7">
        <v>233</v>
      </c>
      <c r="U74" s="7">
        <v>240</v>
      </c>
      <c r="W74" s="7">
        <v>143</v>
      </c>
      <c r="Z74" s="11"/>
      <c r="AC74" s="7">
        <v>625</v>
      </c>
      <c r="AD74" s="7">
        <v>600</v>
      </c>
      <c r="AK74" s="7">
        <v>556</v>
      </c>
      <c r="AL74" s="7">
        <v>174</v>
      </c>
      <c r="AO74" s="7">
        <f t="shared" si="7"/>
        <v>2657</v>
      </c>
      <c r="AP74" s="12">
        <f t="shared" si="3"/>
        <v>9</v>
      </c>
      <c r="AQ74" s="13">
        <f t="shared" si="6"/>
        <v>2982.5813953488373</v>
      </c>
    </row>
    <row r="75" spans="1:43" s="7" customFormat="1" ht="16.5" customHeight="1">
      <c r="A75" s="5"/>
      <c r="B75" s="5">
        <v>2</v>
      </c>
      <c r="C75" s="7" t="s">
        <v>66</v>
      </c>
      <c r="E75" s="7">
        <v>76</v>
      </c>
      <c r="F75" s="7" t="s">
        <v>67</v>
      </c>
      <c r="G75" s="8">
        <v>977</v>
      </c>
      <c r="H75" s="9">
        <v>979</v>
      </c>
      <c r="I75" s="8"/>
      <c r="J75" s="8"/>
      <c r="K75" s="8"/>
      <c r="L75" s="8"/>
      <c r="M75" s="8"/>
      <c r="O75" s="7">
        <v>1000</v>
      </c>
      <c r="Z75" s="11"/>
      <c r="AO75" s="7">
        <f t="shared" si="7"/>
        <v>1979</v>
      </c>
      <c r="AP75" s="12">
        <f t="shared" si="3"/>
        <v>3</v>
      </c>
      <c r="AQ75" s="13">
        <f t="shared" si="6"/>
        <v>2956</v>
      </c>
    </row>
    <row r="76" spans="1:43" s="7" customFormat="1" ht="16.5" customHeight="1">
      <c r="A76" s="5"/>
      <c r="B76" s="20">
        <v>40</v>
      </c>
      <c r="C76" s="7" t="s">
        <v>222</v>
      </c>
      <c r="E76" s="7">
        <v>1966</v>
      </c>
      <c r="F76" s="7" t="s">
        <v>30</v>
      </c>
      <c r="G76" s="24"/>
      <c r="H76" s="7">
        <f>1000-(B76-1)*1000/60</f>
        <v>350</v>
      </c>
      <c r="O76" s="7">
        <v>487</v>
      </c>
      <c r="Z76" s="11">
        <v>806</v>
      </c>
      <c r="AD76" s="7">
        <v>633</v>
      </c>
      <c r="AK76" s="7">
        <v>669</v>
      </c>
      <c r="AO76" s="7">
        <f t="shared" si="7"/>
        <v>2945</v>
      </c>
      <c r="AP76" s="12">
        <f t="shared" si="3"/>
        <v>5</v>
      </c>
      <c r="AQ76" s="13">
        <f t="shared" si="6"/>
        <v>2945</v>
      </c>
    </row>
    <row r="77" spans="1:43" s="7" customFormat="1" ht="16.5" customHeight="1">
      <c r="A77" s="5"/>
      <c r="B77" s="5">
        <v>2</v>
      </c>
      <c r="C77" s="7" t="s">
        <v>117</v>
      </c>
      <c r="D77" s="7" t="s">
        <v>118</v>
      </c>
      <c r="E77" s="7">
        <v>1979</v>
      </c>
      <c r="F77" s="7" t="s">
        <v>114</v>
      </c>
      <c r="H77" s="7">
        <v>983</v>
      </c>
      <c r="I77" s="8"/>
      <c r="J77" s="8"/>
      <c r="K77" s="8"/>
      <c r="L77" s="8"/>
      <c r="M77" s="8"/>
      <c r="T77" s="7">
        <v>979</v>
      </c>
      <c r="Z77" s="11"/>
      <c r="AA77" s="7">
        <v>976</v>
      </c>
      <c r="AO77" s="7">
        <f t="shared" si="7"/>
        <v>2938</v>
      </c>
      <c r="AP77" s="12">
        <f t="shared" si="3"/>
        <v>3</v>
      </c>
      <c r="AQ77" s="13">
        <f t="shared" si="6"/>
        <v>2938</v>
      </c>
    </row>
    <row r="78" spans="1:43" s="7" customFormat="1" ht="16.5" customHeight="1">
      <c r="A78" s="5"/>
      <c r="B78" s="6">
        <v>1</v>
      </c>
      <c r="C78" s="7" t="s">
        <v>223</v>
      </c>
      <c r="D78" s="7" t="s">
        <v>224</v>
      </c>
      <c r="E78" s="7">
        <v>1966</v>
      </c>
      <c r="F78" s="7" t="s">
        <v>225</v>
      </c>
      <c r="G78" s="25"/>
      <c r="H78" s="25"/>
      <c r="I78" s="8"/>
      <c r="J78" s="8"/>
      <c r="K78" s="27">
        <v>1000</v>
      </c>
      <c r="L78" s="8"/>
      <c r="M78" s="8"/>
      <c r="Z78" s="11"/>
      <c r="AA78" s="7">
        <v>960</v>
      </c>
      <c r="AL78" s="14">
        <v>970</v>
      </c>
      <c r="AO78" s="7">
        <f t="shared" si="7"/>
        <v>2930</v>
      </c>
      <c r="AP78" s="12">
        <f t="shared" si="3"/>
        <v>3</v>
      </c>
      <c r="AQ78" s="13">
        <f t="shared" si="6"/>
        <v>2930</v>
      </c>
    </row>
    <row r="79" spans="1:43" s="7" customFormat="1" ht="16.5" customHeight="1">
      <c r="A79" s="5"/>
      <c r="B79" s="6">
        <v>18</v>
      </c>
      <c r="C79" s="7" t="s">
        <v>226</v>
      </c>
      <c r="D79" s="7" t="s">
        <v>227</v>
      </c>
      <c r="E79" s="7">
        <v>1962</v>
      </c>
      <c r="F79" s="7" t="s">
        <v>228</v>
      </c>
      <c r="G79" s="8"/>
      <c r="H79" s="8">
        <v>650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>
        <v>638</v>
      </c>
      <c r="U79" s="8"/>
      <c r="V79" s="8"/>
      <c r="W79" s="8"/>
      <c r="X79" s="8"/>
      <c r="Z79" s="11"/>
      <c r="AJ79" s="7">
        <v>806</v>
      </c>
      <c r="AK79" s="7">
        <v>812</v>
      </c>
      <c r="AO79" s="7">
        <f t="shared" si="7"/>
        <v>2906</v>
      </c>
      <c r="AP79" s="12">
        <f t="shared" si="3"/>
        <v>4</v>
      </c>
      <c r="AQ79" s="13">
        <f t="shared" si="6"/>
        <v>2906</v>
      </c>
    </row>
    <row r="80" spans="1:43" s="7" customFormat="1" ht="16.5" customHeight="1">
      <c r="A80" s="5"/>
      <c r="B80" s="5">
        <v>37</v>
      </c>
      <c r="C80" s="7" t="s">
        <v>107</v>
      </c>
      <c r="D80" s="7" t="s">
        <v>108</v>
      </c>
      <c r="E80" s="7">
        <v>1965</v>
      </c>
      <c r="F80" s="7" t="s">
        <v>109</v>
      </c>
      <c r="G80" s="25"/>
      <c r="H80" s="25"/>
      <c r="I80" s="8">
        <v>407</v>
      </c>
      <c r="J80" s="8"/>
      <c r="K80" s="27">
        <v>676</v>
      </c>
      <c r="L80" s="8"/>
      <c r="M80" s="8"/>
      <c r="O80" s="7">
        <v>436</v>
      </c>
      <c r="R80" s="7">
        <v>545</v>
      </c>
      <c r="T80" s="14">
        <v>432</v>
      </c>
      <c r="Z80" s="11"/>
      <c r="AF80" s="7">
        <v>366</v>
      </c>
      <c r="AO80" s="7">
        <f t="shared" si="7"/>
        <v>2862</v>
      </c>
      <c r="AP80" s="12">
        <f t="shared" si="3"/>
        <v>6</v>
      </c>
      <c r="AQ80" s="13">
        <f t="shared" si="6"/>
        <v>2862</v>
      </c>
    </row>
    <row r="81" spans="1:43" s="7" customFormat="1" ht="16.5" customHeight="1">
      <c r="A81" s="5"/>
      <c r="B81" s="6">
        <v>4</v>
      </c>
      <c r="C81" s="7" t="s">
        <v>74</v>
      </c>
      <c r="D81" s="7" t="s">
        <v>75</v>
      </c>
      <c r="E81" s="7">
        <v>1992</v>
      </c>
      <c r="G81" s="8"/>
      <c r="H81" s="8"/>
      <c r="I81" s="8"/>
      <c r="J81" s="8"/>
      <c r="K81" s="8"/>
      <c r="L81" s="8"/>
      <c r="M81" s="8"/>
      <c r="N81" s="6">
        <f>1000-(B81-1)*1000/35</f>
        <v>914.2857142857143</v>
      </c>
      <c r="O81" s="8"/>
      <c r="P81" s="8">
        <v>968</v>
      </c>
      <c r="Q81" s="8">
        <v>967</v>
      </c>
      <c r="R81" s="8"/>
      <c r="S81" s="8"/>
      <c r="T81" s="8"/>
      <c r="U81" s="8"/>
      <c r="V81" s="8"/>
      <c r="W81" s="8"/>
      <c r="X81" s="8"/>
      <c r="Z81" s="11"/>
      <c r="AC81" s="7">
        <v>938</v>
      </c>
      <c r="AD81" s="7">
        <v>920</v>
      </c>
      <c r="AK81" s="7">
        <v>889</v>
      </c>
      <c r="AL81" s="7">
        <v>870</v>
      </c>
      <c r="AO81" s="7">
        <f t="shared" si="7"/>
        <v>6466.285714285714</v>
      </c>
      <c r="AP81" s="12">
        <f t="shared" si="3"/>
        <v>7</v>
      </c>
      <c r="AQ81" s="13">
        <v>2849</v>
      </c>
    </row>
    <row r="82" spans="1:43" s="7" customFormat="1" ht="16.5" customHeight="1">
      <c r="A82" s="5"/>
      <c r="B82" s="5">
        <v>41</v>
      </c>
      <c r="C82" s="7" t="s">
        <v>233</v>
      </c>
      <c r="D82" s="7" t="s">
        <v>234</v>
      </c>
      <c r="E82" s="7">
        <v>1957</v>
      </c>
      <c r="F82" s="7" t="s">
        <v>235</v>
      </c>
      <c r="G82" s="30">
        <v>31</v>
      </c>
      <c r="H82" s="32"/>
      <c r="I82" s="32"/>
      <c r="J82" s="32"/>
      <c r="K82" s="32"/>
      <c r="L82" s="32"/>
      <c r="M82" s="32"/>
      <c r="N82" s="32"/>
      <c r="O82" s="32"/>
      <c r="P82" s="32"/>
      <c r="Q82" s="14">
        <f>1000-(B82-1)*1000/42</f>
        <v>47.61904761904759</v>
      </c>
      <c r="R82" s="7">
        <v>68</v>
      </c>
      <c r="Y82" s="7">
        <v>200</v>
      </c>
      <c r="Z82" s="11">
        <v>278</v>
      </c>
      <c r="AA82" s="7">
        <v>230</v>
      </c>
      <c r="AC82" s="14">
        <v>156</v>
      </c>
      <c r="AE82" s="7">
        <v>180</v>
      </c>
      <c r="AG82" s="7">
        <v>439</v>
      </c>
      <c r="AH82" s="7">
        <v>209</v>
      </c>
      <c r="AJ82" s="7">
        <v>278</v>
      </c>
      <c r="AK82" s="14">
        <v>199</v>
      </c>
      <c r="AL82" s="14">
        <v>152</v>
      </c>
      <c r="AM82" s="7">
        <v>303</v>
      </c>
      <c r="AN82" s="7">
        <v>68</v>
      </c>
      <c r="AO82" s="7">
        <f t="shared" si="7"/>
        <v>2807.6190476190477</v>
      </c>
      <c r="AP82" s="12">
        <f t="shared" si="3"/>
        <v>15</v>
      </c>
      <c r="AQ82" s="13">
        <f aca="true" t="shared" si="8" ref="AQ82:AQ88">IF(COUNT(G82:AN82)&gt;0,LARGE(G82:AN82,1),0)+IF(COUNT(G82:AN82)&gt;1,LARGE(G82:AN82,2),0)+IF(COUNT(G82:AN82)&gt;2,LARGE(G82:AN82,3),0)+IF(COUNT(G82:AN82)&gt;3,LARGE(G82:AN82,4),0)+IF(COUNT(G82:AN82)&gt;4,LARGE(G82:AN82,5),0)+IF(COUNT(G82:AN82)&gt;5,LARGE(G82:AN82,6),0)+IF(COUNT(G82:AN82)&gt;6,LARGE(G82:AN82,7),0)+IF(COUNT(G82:AN82)&gt;7,LARGE(G82:AN82,8),0)+IF(COUNT(G82:AN82)&gt;8,LARGE(G82:AN82,9),0)+IF(COUNT(G82:AN82)&gt;9,LARGE(G82:AN82,10),0)+IF(COUNT(G82:AN82)&gt;10,LARGE(G82:AN82,11),0)+IF(COUNT(G82:AN82)&gt;11,LARGE(G82:AN82,12),0)+IF(COUNT(G82:AN82)&gt;12,LARGE(G82:AN82,13),0)+IF(COUNT(G82:AN82)&gt;13,LARGE(G82:AN82,14),0)+IF(COUNT(G82:AN82)&gt;14,LARGE(G82:AN82,15),0)+IF(COUNT(G82:AN82)&gt;15,LARGE(G82:AN82,16),0)+IF(COUNT(G82:AN82)&gt;16,LARGE(G82:AN82,17),0)+IF(COUNT(G82:AN82)&gt;17,LARGE(G82:AN82,18),0)</f>
        <v>2838.6190476190477</v>
      </c>
    </row>
    <row r="83" spans="1:43" s="7" customFormat="1" ht="16.5" customHeight="1">
      <c r="A83" s="5"/>
      <c r="B83" s="5">
        <v>7</v>
      </c>
      <c r="C83" s="7" t="s">
        <v>229</v>
      </c>
      <c r="D83" s="7" t="s">
        <v>230</v>
      </c>
      <c r="E83" s="7">
        <v>1965</v>
      </c>
      <c r="G83" s="8"/>
      <c r="H83" s="34"/>
      <c r="L83" s="12">
        <f>1000-(B83-1)*1000/45</f>
        <v>866.6666666666666</v>
      </c>
      <c r="Z83" s="11"/>
      <c r="AJ83" s="7">
        <v>944</v>
      </c>
      <c r="AK83" s="7">
        <v>970</v>
      </c>
      <c r="AO83" s="7">
        <f t="shared" si="7"/>
        <v>2780.6666666666665</v>
      </c>
      <c r="AP83" s="12">
        <f t="shared" si="3"/>
        <v>3</v>
      </c>
      <c r="AQ83" s="13">
        <f t="shared" si="8"/>
        <v>2780.6666666666665</v>
      </c>
    </row>
    <row r="84" spans="1:43" s="7" customFormat="1" ht="16.5" customHeight="1">
      <c r="A84" s="5"/>
      <c r="B84" s="5">
        <v>12</v>
      </c>
      <c r="C84" s="7" t="s">
        <v>168</v>
      </c>
      <c r="D84" s="7" t="s">
        <v>80</v>
      </c>
      <c r="E84" s="7">
        <v>1985</v>
      </c>
      <c r="F84" s="7" t="s">
        <v>170</v>
      </c>
      <c r="G84" s="35"/>
      <c r="H84" s="35"/>
      <c r="I84" s="36"/>
      <c r="J84" s="36"/>
      <c r="K84" s="8">
        <v>856</v>
      </c>
      <c r="L84" s="36"/>
      <c r="M84" s="7">
        <v>479</v>
      </c>
      <c r="N84" s="35"/>
      <c r="O84" s="35"/>
      <c r="P84" s="7">
        <v>733</v>
      </c>
      <c r="Q84" s="35"/>
      <c r="R84" s="35"/>
      <c r="S84" s="7">
        <v>703</v>
      </c>
      <c r="Z84" s="11"/>
      <c r="AO84" s="7">
        <f t="shared" si="7"/>
        <v>2771</v>
      </c>
      <c r="AP84" s="12">
        <f t="shared" si="3"/>
        <v>4</v>
      </c>
      <c r="AQ84" s="13">
        <f t="shared" si="8"/>
        <v>2771</v>
      </c>
    </row>
    <row r="85" spans="1:43" s="7" customFormat="1" ht="16.5" customHeight="1">
      <c r="A85" s="5"/>
      <c r="B85" s="5">
        <v>21</v>
      </c>
      <c r="C85" s="7" t="s">
        <v>146</v>
      </c>
      <c r="E85" s="7">
        <v>1957</v>
      </c>
      <c r="F85" s="7" t="s">
        <v>147</v>
      </c>
      <c r="M85" s="14">
        <v>625</v>
      </c>
      <c r="N85" s="14">
        <v>706</v>
      </c>
      <c r="P85" s="19">
        <v>655</v>
      </c>
      <c r="T85" s="14">
        <v>757</v>
      </c>
      <c r="Z85" s="11"/>
      <c r="AO85" s="7">
        <f t="shared" si="7"/>
        <v>2743</v>
      </c>
      <c r="AP85" s="12">
        <f t="shared" si="3"/>
        <v>4</v>
      </c>
      <c r="AQ85" s="13">
        <f t="shared" si="8"/>
        <v>2743</v>
      </c>
    </row>
    <row r="86" spans="1:43" s="7" customFormat="1" ht="16.5" customHeight="1">
      <c r="A86" s="5"/>
      <c r="B86" s="7">
        <v>20</v>
      </c>
      <c r="C86" s="7" t="s">
        <v>251</v>
      </c>
      <c r="D86" s="7" t="s">
        <v>252</v>
      </c>
      <c r="E86" s="7">
        <v>1972</v>
      </c>
      <c r="F86" s="7" t="s">
        <v>131</v>
      </c>
      <c r="R86" s="7">
        <f>1000-(B86-1)*1000/44</f>
        <v>568.1818181818182</v>
      </c>
      <c r="Z86" s="11">
        <v>333</v>
      </c>
      <c r="AA86" s="7">
        <v>540</v>
      </c>
      <c r="AD86" s="7">
        <v>680</v>
      </c>
      <c r="AN86" s="7">
        <v>614</v>
      </c>
      <c r="AO86" s="7">
        <f t="shared" si="7"/>
        <v>2735.181818181818</v>
      </c>
      <c r="AP86" s="12">
        <f t="shared" si="3"/>
        <v>5</v>
      </c>
      <c r="AQ86" s="13">
        <f t="shared" si="8"/>
        <v>2735.181818181818</v>
      </c>
    </row>
    <row r="87" spans="1:43" s="7" customFormat="1" ht="16.5" customHeight="1">
      <c r="A87" s="5"/>
      <c r="B87" s="7">
        <v>1</v>
      </c>
      <c r="C87" s="7" t="s">
        <v>156</v>
      </c>
      <c r="D87" s="7" t="s">
        <v>157</v>
      </c>
      <c r="E87" s="7">
        <v>1959</v>
      </c>
      <c r="F87" s="7" t="s">
        <v>158</v>
      </c>
      <c r="M87" s="14">
        <v>917</v>
      </c>
      <c r="T87" s="14">
        <f>1000-(B87-1)*1000/37</f>
        <v>1000</v>
      </c>
      <c r="W87" s="14">
        <v>810</v>
      </c>
      <c r="Z87" s="11"/>
      <c r="AO87" s="7">
        <f t="shared" si="7"/>
        <v>2727</v>
      </c>
      <c r="AP87" s="12">
        <f t="shared" si="3"/>
        <v>3</v>
      </c>
      <c r="AQ87" s="13">
        <f t="shared" si="8"/>
        <v>2727</v>
      </c>
    </row>
    <row r="88" spans="1:43" s="7" customFormat="1" ht="16.5" customHeight="1">
      <c r="A88" s="5"/>
      <c r="B88" s="5">
        <v>17</v>
      </c>
      <c r="C88" s="7" t="s">
        <v>240</v>
      </c>
      <c r="E88" s="7">
        <v>1981</v>
      </c>
      <c r="F88" s="7" t="s">
        <v>241</v>
      </c>
      <c r="P88" s="15">
        <v>644</v>
      </c>
      <c r="U88" s="14">
        <v>737</v>
      </c>
      <c r="Z88" s="11">
        <v>611</v>
      </c>
      <c r="AJ88" s="7">
        <v>720</v>
      </c>
      <c r="AO88" s="7">
        <f t="shared" si="7"/>
        <v>2712</v>
      </c>
      <c r="AP88" s="12">
        <f t="shared" si="3"/>
        <v>4</v>
      </c>
      <c r="AQ88" s="13">
        <f t="shared" si="8"/>
        <v>2712</v>
      </c>
    </row>
    <row r="89" spans="1:43" s="7" customFormat="1" ht="16.5" customHeight="1">
      <c r="A89" s="5"/>
      <c r="B89" s="6">
        <v>6</v>
      </c>
      <c r="C89" s="7" t="s">
        <v>129</v>
      </c>
      <c r="E89" s="7">
        <v>57</v>
      </c>
      <c r="F89" s="7" t="s">
        <v>90</v>
      </c>
      <c r="G89" s="33">
        <f>1000-(B89-1)*1000/63</f>
        <v>920.6349206349206</v>
      </c>
      <c r="H89" s="8"/>
      <c r="I89" s="8"/>
      <c r="J89" s="8"/>
      <c r="K89" s="8"/>
      <c r="L89" s="8"/>
      <c r="M89" s="8"/>
      <c r="N89" s="8"/>
      <c r="O89" s="8"/>
      <c r="P89" s="8"/>
      <c r="Q89" s="9">
        <v>881</v>
      </c>
      <c r="R89" s="8"/>
      <c r="S89" s="8"/>
      <c r="T89" s="8"/>
      <c r="U89" s="8"/>
      <c r="V89" s="8"/>
      <c r="W89" s="8"/>
      <c r="X89" s="9">
        <v>885</v>
      </c>
      <c r="Z89" s="11"/>
      <c r="AK89" s="18">
        <v>951</v>
      </c>
      <c r="AO89" s="7">
        <f t="shared" si="7"/>
        <v>2717</v>
      </c>
      <c r="AP89" s="12">
        <f t="shared" si="3"/>
        <v>4</v>
      </c>
      <c r="AQ89" s="13">
        <v>2687</v>
      </c>
    </row>
    <row r="90" spans="1:43" s="7" customFormat="1" ht="16.5" customHeight="1">
      <c r="A90" s="5"/>
      <c r="B90" s="5">
        <v>8</v>
      </c>
      <c r="C90" s="7" t="s">
        <v>242</v>
      </c>
      <c r="D90" s="7" t="s">
        <v>243</v>
      </c>
      <c r="E90" s="7">
        <v>1982</v>
      </c>
      <c r="F90" s="7" t="s">
        <v>114</v>
      </c>
      <c r="G90" s="8"/>
      <c r="H90" s="8"/>
      <c r="I90" s="8"/>
      <c r="J90" s="8"/>
      <c r="K90" s="8"/>
      <c r="L90" s="8"/>
      <c r="M90" s="8"/>
      <c r="T90" s="7">
        <v>851</v>
      </c>
      <c r="Z90" s="11"/>
      <c r="AF90" s="7">
        <v>878</v>
      </c>
      <c r="AL90" s="14">
        <v>939</v>
      </c>
      <c r="AO90" s="7">
        <f t="shared" si="7"/>
        <v>2668</v>
      </c>
      <c r="AP90" s="12">
        <f aca="true" t="shared" si="9" ref="AP90:AP100">(COUNT(G90:AN90))</f>
        <v>3</v>
      </c>
      <c r="AQ90" s="13">
        <f>IF(COUNT(G90:AN90)&gt;0,LARGE(G90:AN90,1),0)+IF(COUNT(G90:AN90)&gt;1,LARGE(G90:AN90,2),0)+IF(COUNT(G90:AN90)&gt;2,LARGE(G90:AN90,3),0)+IF(COUNT(G90:AN90)&gt;3,LARGE(G90:AN90,4),0)+IF(COUNT(G90:AN90)&gt;4,LARGE(G90:AN90,5),0)+IF(COUNT(G90:AN90)&gt;5,LARGE(G90:AN90,6),0)+IF(COUNT(G90:AN90)&gt;6,LARGE(G90:AN90,7),0)+IF(COUNT(G90:AN90)&gt;7,LARGE(G90:AN90,8),0)+IF(COUNT(G90:AN90)&gt;8,LARGE(G90:AN90,9),0)+IF(COUNT(G90:AN90)&gt;9,LARGE(G90:AN90,10),0)+IF(COUNT(G90:AN90)&gt;10,LARGE(G90:AN90,11),0)+IF(COUNT(G90:AN90)&gt;11,LARGE(G90:AN90,12),0)+IF(COUNT(G90:AN90)&gt;12,LARGE(G90:AN90,13),0)+IF(COUNT(G90:AN90)&gt;13,LARGE(G90:AN90,14),0)+IF(COUNT(G90:AN90)&gt;14,LARGE(G90:AN90,15),0)+IF(COUNT(G90:AN90)&gt;15,LARGE(G90:AN90,16),0)+IF(COUNT(G90:AN90)&gt;16,LARGE(G90:AN90,17),0)+IF(COUNT(G90:AN90)&gt;17,LARGE(G90:AN90,18),0)</f>
        <v>2668</v>
      </c>
    </row>
    <row r="91" spans="1:43" s="7" customFormat="1" ht="16.5" customHeight="1">
      <c r="A91" s="5"/>
      <c r="B91" s="5">
        <v>7</v>
      </c>
      <c r="C91" s="7" t="s">
        <v>127</v>
      </c>
      <c r="D91" s="7" t="s">
        <v>128</v>
      </c>
      <c r="E91" s="7">
        <v>1964</v>
      </c>
      <c r="F91" s="7" t="s">
        <v>90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14">
        <v>857</v>
      </c>
      <c r="S91" s="7">
        <v>946</v>
      </c>
      <c r="W91" s="14">
        <v>857</v>
      </c>
      <c r="Z91" s="11"/>
      <c r="AO91" s="7">
        <f t="shared" si="7"/>
        <v>2660</v>
      </c>
      <c r="AP91" s="12">
        <f t="shared" si="9"/>
        <v>3</v>
      </c>
      <c r="AQ91" s="13">
        <f>IF(COUNT(G91:AN91)&gt;0,LARGE(G91:AN91,1),0)+IF(COUNT(G91:AN91)&gt;1,LARGE(G91:AN91,2),0)+IF(COUNT(G91:AN91)&gt;2,LARGE(G91:AN91,3),0)+IF(COUNT(G91:AN91)&gt;3,LARGE(G91:AN91,4),0)+IF(COUNT(G91:AN91)&gt;4,LARGE(G91:AN91,5),0)+IF(COUNT(G91:AN91)&gt;5,LARGE(G91:AN91,6),0)+IF(COUNT(G91:AN91)&gt;6,LARGE(G91:AN91,7),0)+IF(COUNT(G91:AN91)&gt;7,LARGE(G91:AN91,8),0)+IF(COUNT(G91:AN91)&gt;8,LARGE(G91:AN91,9),0)+IF(COUNT(G91:AN91)&gt;9,LARGE(G91:AN91,10),0)+IF(COUNT(G91:AN91)&gt;10,LARGE(G91:AN91,11),0)+IF(COUNT(G91:AN91)&gt;11,LARGE(G91:AN91,12),0)+IF(COUNT(G91:AN91)&gt;12,LARGE(G91:AN91,13),0)+IF(COUNT(G91:AN91)&gt;13,LARGE(G91:AN91,14),0)+IF(COUNT(G91:AN91)&gt;14,LARGE(G91:AN91,15),0)+IF(COUNT(G91:AN91)&gt;15,LARGE(G91:AN91,16),0)+IF(COUNT(G91:AN91)&gt;16,LARGE(G91:AN91,17),0)+IF(COUNT(G91:AN91)&gt;17,LARGE(G91:AN91,18),0)</f>
        <v>2660</v>
      </c>
    </row>
    <row r="92" spans="1:43" s="7" customFormat="1" ht="16.5" customHeight="1">
      <c r="A92" s="5"/>
      <c r="B92" s="6">
        <v>28</v>
      </c>
      <c r="C92" s="7" t="s">
        <v>148</v>
      </c>
      <c r="E92" s="7">
        <v>1960</v>
      </c>
      <c r="F92" s="7" t="s">
        <v>30</v>
      </c>
      <c r="G92" s="37"/>
      <c r="H92" s="37">
        <v>600</v>
      </c>
      <c r="I92" s="37"/>
      <c r="J92" s="37"/>
      <c r="K92" s="37"/>
      <c r="L92" s="37"/>
      <c r="M92" s="37"/>
      <c r="N92" s="37"/>
      <c r="O92" s="37">
        <f>1000-(B92-1)*1000/78</f>
        <v>653.8461538461538</v>
      </c>
      <c r="P92" s="33"/>
      <c r="Q92" s="8"/>
      <c r="R92" s="8"/>
      <c r="S92" s="8"/>
      <c r="T92" s="8"/>
      <c r="U92" s="8"/>
      <c r="V92" s="8"/>
      <c r="W92" s="8"/>
      <c r="X92" s="8"/>
      <c r="Z92" s="11">
        <v>778</v>
      </c>
      <c r="AA92" s="7">
        <v>627</v>
      </c>
      <c r="AO92" s="7">
        <f t="shared" si="7"/>
        <v>2658.846153846154</v>
      </c>
      <c r="AP92" s="12">
        <f t="shared" si="9"/>
        <v>4</v>
      </c>
      <c r="AQ92" s="13">
        <f>IF(COUNT(G92:AN92)&gt;0,LARGE(G92:AN92,1),0)+IF(COUNT(G92:AN92)&gt;1,LARGE(G92:AN92,2),0)+IF(COUNT(G92:AN92)&gt;2,LARGE(G92:AN92,3),0)+IF(COUNT(G92:AN92)&gt;3,LARGE(G92:AN92,4),0)+IF(COUNT(G92:AN92)&gt;4,LARGE(G92:AN92,5),0)+IF(COUNT(G92:AN92)&gt;5,LARGE(G92:AN92,6),0)+IF(COUNT(G92:AN92)&gt;6,LARGE(G92:AN92,7),0)+IF(COUNT(G92:AN92)&gt;7,LARGE(G92:AN92,8),0)+IF(COUNT(G92:AN92)&gt;8,LARGE(G92:AN92,9),0)+IF(COUNT(G92:AN92)&gt;9,LARGE(G92:AN92,10),0)+IF(COUNT(G92:AN92)&gt;10,LARGE(G92:AN92,11),0)+IF(COUNT(G92:AN92)&gt;11,LARGE(G92:AN92,12),0)+IF(COUNT(G92:AN92)&gt;12,LARGE(G92:AN92,13),0)+IF(COUNT(G92:AN92)&gt;13,LARGE(G92:AN92,14),0)+IF(COUNT(G92:AN92)&gt;14,LARGE(G92:AN92,15),0)+IF(COUNT(G92:AN92)&gt;15,LARGE(G92:AN92,16),0)+IF(COUNT(G92:AN92)&gt;16,LARGE(G92:AN92,17),0)+IF(COUNT(G92:AN92)&gt;17,LARGE(G92:AN92,18),0)</f>
        <v>2658.846153846154</v>
      </c>
    </row>
    <row r="93" spans="1:43" s="7" customFormat="1" ht="16.5" customHeight="1">
      <c r="A93" s="5"/>
      <c r="B93" s="7">
        <v>20</v>
      </c>
      <c r="C93" s="7" t="s">
        <v>137</v>
      </c>
      <c r="E93" s="7">
        <v>70</v>
      </c>
      <c r="F93" s="7" t="s">
        <v>138</v>
      </c>
      <c r="H93" s="7">
        <v>400</v>
      </c>
      <c r="I93" s="8">
        <f>1000-(B93-1)*1000/27</f>
        <v>296.2962962962963</v>
      </c>
      <c r="J93" s="8"/>
      <c r="K93" s="9">
        <v>227</v>
      </c>
      <c r="L93" s="8"/>
      <c r="M93" s="8"/>
      <c r="N93" s="8"/>
      <c r="O93" s="8"/>
      <c r="P93" s="8"/>
      <c r="Q93" s="9">
        <v>214</v>
      </c>
      <c r="R93" s="8"/>
      <c r="S93" s="8">
        <v>405</v>
      </c>
      <c r="T93" s="8"/>
      <c r="U93" s="8"/>
      <c r="V93" s="8"/>
      <c r="W93" s="8"/>
      <c r="X93" s="8">
        <v>519</v>
      </c>
      <c r="Y93" s="7">
        <v>582</v>
      </c>
      <c r="Z93" s="11">
        <v>472</v>
      </c>
      <c r="AB93" s="7">
        <v>281</v>
      </c>
      <c r="AD93" s="7">
        <v>467</v>
      </c>
      <c r="AO93" s="7">
        <f t="shared" si="7"/>
        <v>3863.2962962962965</v>
      </c>
      <c r="AP93" s="12">
        <f t="shared" si="9"/>
        <v>10</v>
      </c>
      <c r="AQ93" s="13">
        <v>2643</v>
      </c>
    </row>
    <row r="94" spans="1:43" s="7" customFormat="1" ht="16.5" customHeight="1">
      <c r="A94" s="5"/>
      <c r="B94" s="8">
        <v>8</v>
      </c>
      <c r="C94" s="7" t="s">
        <v>249</v>
      </c>
      <c r="E94" s="7">
        <v>70</v>
      </c>
      <c r="F94" s="7" t="s">
        <v>250</v>
      </c>
      <c r="I94" s="7">
        <f>1000-(B94-1)*1000/27</f>
        <v>740.7407407407408</v>
      </c>
      <c r="Z94" s="11"/>
      <c r="AL94" s="7">
        <v>739</v>
      </c>
      <c r="AM94" s="7">
        <v>818</v>
      </c>
      <c r="AN94" s="7">
        <v>342</v>
      </c>
      <c r="AO94" s="7">
        <f t="shared" si="7"/>
        <v>2639.740740740741</v>
      </c>
      <c r="AP94" s="12">
        <f t="shared" si="9"/>
        <v>4</v>
      </c>
      <c r="AQ94" s="13">
        <f aca="true" t="shared" si="10" ref="AQ94:AQ100">IF(COUNT(G94:AN94)&gt;0,LARGE(G94:AN94,1),0)+IF(COUNT(G94:AN94)&gt;1,LARGE(G94:AN94,2),0)+IF(COUNT(G94:AN94)&gt;2,LARGE(G94:AN94,3),0)+IF(COUNT(G94:AN94)&gt;3,LARGE(G94:AN94,4),0)+IF(COUNT(G94:AN94)&gt;4,LARGE(G94:AN94,5),0)+IF(COUNT(G94:AN94)&gt;5,LARGE(G94:AN94,6),0)+IF(COUNT(G94:AN94)&gt;6,LARGE(G94:AN94,7),0)+IF(COUNT(G94:AN94)&gt;7,LARGE(G94:AN94,8),0)+IF(COUNT(G94:AN94)&gt;8,LARGE(G94:AN94,9),0)+IF(COUNT(G94:AN94)&gt;9,LARGE(G94:AN94,10),0)+IF(COUNT(G94:AN94)&gt;10,LARGE(G94:AN94,11),0)+IF(COUNT(G94:AN94)&gt;11,LARGE(G94:AN94,12),0)+IF(COUNT(G94:AN94)&gt;12,LARGE(G94:AN94,13),0)+IF(COUNT(G94:AN94)&gt;13,LARGE(G94:AN94,14),0)+IF(COUNT(G94:AN94)&gt;14,LARGE(G94:AN94,15),0)+IF(COUNT(G94:AN94)&gt;15,LARGE(G94:AN94,16),0)+IF(COUNT(G94:AN94)&gt;16,LARGE(G94:AN94,17),0)+IF(COUNT(G94:AN94)&gt;17,LARGE(G94:AN94,18),0)</f>
        <v>2639.740740740741</v>
      </c>
    </row>
    <row r="95" spans="1:43" s="7" customFormat="1" ht="16.5" customHeight="1">
      <c r="A95" s="5"/>
      <c r="B95" s="5">
        <v>9</v>
      </c>
      <c r="C95" s="7" t="s">
        <v>88</v>
      </c>
      <c r="D95" s="7" t="s">
        <v>165</v>
      </c>
      <c r="E95" s="7">
        <v>1962</v>
      </c>
      <c r="F95" s="7" t="s">
        <v>244</v>
      </c>
      <c r="G95" s="25"/>
      <c r="H95" s="25"/>
      <c r="I95" s="8"/>
      <c r="J95" s="8"/>
      <c r="K95" s="9">
        <v>909</v>
      </c>
      <c r="L95" s="8"/>
      <c r="M95" s="8"/>
      <c r="W95" s="14">
        <v>762</v>
      </c>
      <c r="Z95" s="11"/>
      <c r="AK95" s="7">
        <v>966</v>
      </c>
      <c r="AO95" s="7">
        <f t="shared" si="7"/>
        <v>2637</v>
      </c>
      <c r="AP95" s="12">
        <f t="shared" si="9"/>
        <v>3</v>
      </c>
      <c r="AQ95" s="13">
        <f t="shared" si="10"/>
        <v>2637</v>
      </c>
    </row>
    <row r="96" spans="1:43" s="7" customFormat="1" ht="16.5" customHeight="1">
      <c r="A96" s="5"/>
      <c r="B96" s="5">
        <v>6</v>
      </c>
      <c r="C96" s="7" t="s">
        <v>81</v>
      </c>
      <c r="E96" s="7">
        <v>1967</v>
      </c>
      <c r="F96" s="7" t="s">
        <v>82</v>
      </c>
      <c r="G96" s="14">
        <v>841</v>
      </c>
      <c r="H96" s="7">
        <v>883</v>
      </c>
      <c r="P96" s="15">
        <v>889</v>
      </c>
      <c r="Z96" s="11"/>
      <c r="AO96" s="7">
        <f t="shared" si="7"/>
        <v>1772</v>
      </c>
      <c r="AP96" s="12">
        <f t="shared" si="9"/>
        <v>3</v>
      </c>
      <c r="AQ96" s="13">
        <f t="shared" si="10"/>
        <v>2613</v>
      </c>
    </row>
    <row r="97" spans="1:43" s="7" customFormat="1" ht="16.5" customHeight="1">
      <c r="A97" s="5"/>
      <c r="B97" s="5">
        <v>13</v>
      </c>
      <c r="C97" s="7" t="s">
        <v>169</v>
      </c>
      <c r="E97" s="7">
        <v>1963</v>
      </c>
      <c r="F97" s="7" t="s">
        <v>30</v>
      </c>
      <c r="G97" s="38"/>
      <c r="H97" s="38"/>
      <c r="I97" s="38"/>
      <c r="J97" s="38"/>
      <c r="K97" s="38"/>
      <c r="L97" s="38"/>
      <c r="M97" s="38"/>
      <c r="N97" s="38"/>
      <c r="O97" s="38">
        <f>1000-(B97-1)*1000/78</f>
        <v>846.1538461538462</v>
      </c>
      <c r="Z97" s="11"/>
      <c r="AA97" s="7">
        <v>817</v>
      </c>
      <c r="AD97" s="7">
        <v>933</v>
      </c>
      <c r="AO97" s="7">
        <f t="shared" si="7"/>
        <v>2596.153846153846</v>
      </c>
      <c r="AP97" s="12">
        <f t="shared" si="9"/>
        <v>3</v>
      </c>
      <c r="AQ97" s="13">
        <f t="shared" si="10"/>
        <v>2596.153846153846</v>
      </c>
    </row>
    <row r="98" spans="1:43" s="7" customFormat="1" ht="16.5" customHeight="1">
      <c r="A98" s="5"/>
      <c r="B98" s="5">
        <v>18</v>
      </c>
      <c r="C98" s="7" t="s">
        <v>245</v>
      </c>
      <c r="E98" s="7">
        <v>1972</v>
      </c>
      <c r="F98" s="7" t="s">
        <v>98</v>
      </c>
      <c r="P98" s="19">
        <v>707</v>
      </c>
      <c r="Q98" s="14">
        <v>929</v>
      </c>
      <c r="Z98" s="11"/>
      <c r="AK98" s="7">
        <v>955</v>
      </c>
      <c r="AO98" s="7">
        <f t="shared" si="7"/>
        <v>2591</v>
      </c>
      <c r="AP98" s="12">
        <f t="shared" si="9"/>
        <v>3</v>
      </c>
      <c r="AQ98" s="13">
        <f t="shared" si="10"/>
        <v>2591</v>
      </c>
    </row>
    <row r="99" spans="1:43" s="7" customFormat="1" ht="16.5" customHeight="1">
      <c r="A99" s="5"/>
      <c r="B99" s="5">
        <v>36</v>
      </c>
      <c r="C99" s="7" t="s">
        <v>246</v>
      </c>
      <c r="D99" s="7" t="s">
        <v>247</v>
      </c>
      <c r="E99" s="7">
        <v>1967</v>
      </c>
      <c r="F99" s="7" t="s">
        <v>248</v>
      </c>
      <c r="G99" s="25"/>
      <c r="H99" s="25"/>
      <c r="I99" s="8"/>
      <c r="J99" s="8"/>
      <c r="K99" s="9">
        <v>602</v>
      </c>
      <c r="L99" s="8"/>
      <c r="M99" s="8"/>
      <c r="U99" s="14">
        <v>789</v>
      </c>
      <c r="Z99" s="11">
        <v>639</v>
      </c>
      <c r="AJ99" s="7">
        <v>560</v>
      </c>
      <c r="AO99" s="7">
        <f t="shared" si="7"/>
        <v>2590</v>
      </c>
      <c r="AP99" s="12">
        <f t="shared" si="9"/>
        <v>4</v>
      </c>
      <c r="AQ99" s="13">
        <f t="shared" si="10"/>
        <v>2590</v>
      </c>
    </row>
    <row r="100" spans="1:43" s="7" customFormat="1" ht="16.5" customHeight="1">
      <c r="A100" s="5"/>
      <c r="B100" s="5">
        <v>49</v>
      </c>
      <c r="C100" s="7" t="s">
        <v>122</v>
      </c>
      <c r="E100" s="7">
        <v>1959</v>
      </c>
      <c r="F100" s="7" t="s">
        <v>48</v>
      </c>
      <c r="G100" s="8"/>
      <c r="H100" s="8"/>
      <c r="I100" s="8">
        <v>481</v>
      </c>
      <c r="J100" s="8"/>
      <c r="K100" s="8"/>
      <c r="L100" s="8">
        <v>333</v>
      </c>
      <c r="M100" s="8"/>
      <c r="O100" s="7">
        <v>474</v>
      </c>
      <c r="P100" s="19">
        <v>172</v>
      </c>
      <c r="Q100" s="14">
        <v>429</v>
      </c>
      <c r="Z100" s="11"/>
      <c r="AA100" s="7">
        <v>651</v>
      </c>
      <c r="AO100" s="7">
        <f t="shared" si="7"/>
        <v>2540</v>
      </c>
      <c r="AP100" s="12">
        <f t="shared" si="9"/>
        <v>6</v>
      </c>
      <c r="AQ100" s="13">
        <f t="shared" si="10"/>
        <v>2540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-</cp:lastModifiedBy>
  <dcterms:created xsi:type="dcterms:W3CDTF">2006-06-23T16:40:38Z</dcterms:created>
  <dcterms:modified xsi:type="dcterms:W3CDTF">2006-12-14T17:41:54Z</dcterms:modified>
  <cp:category/>
  <cp:version/>
  <cp:contentType/>
  <cp:contentStatus/>
</cp:coreProperties>
</file>