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015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<sst xmlns="http://schemas.openxmlformats.org/spreadsheetml/2006/main" count="111" uniqueCount="104">
  <si>
    <t>Platz</t>
  </si>
  <si>
    <t>Name</t>
  </si>
  <si>
    <t>Vorname</t>
  </si>
  <si>
    <t>Jg.</t>
  </si>
  <si>
    <t>Verein</t>
  </si>
  <si>
    <t>Düren</t>
  </si>
  <si>
    <t>Wegberg</t>
  </si>
  <si>
    <t>Eschweiler</t>
  </si>
  <si>
    <t>Eupen</t>
  </si>
  <si>
    <t>Alsdorf</t>
  </si>
  <si>
    <t>Parelloop</t>
  </si>
  <si>
    <t>Ameln</t>
  </si>
  <si>
    <t>Kelmis</t>
  </si>
  <si>
    <t>Huchem-St.</t>
  </si>
  <si>
    <t>Simmerath</t>
  </si>
  <si>
    <t>Landgraaf</t>
  </si>
  <si>
    <t>Rohren</t>
  </si>
  <si>
    <t>Mützenich</t>
  </si>
  <si>
    <t>Konzen</t>
  </si>
  <si>
    <t>Derichsweiler</t>
  </si>
  <si>
    <t>Inde-Hahn</t>
  </si>
  <si>
    <t>Herzogenrath</t>
  </si>
  <si>
    <t>Roetgen</t>
  </si>
  <si>
    <t>Eicherscheid</t>
  </si>
  <si>
    <t>Obermaubach</t>
  </si>
  <si>
    <t>Mausbach</t>
  </si>
  <si>
    <t>Birkesdorf</t>
  </si>
  <si>
    <t>Dürwiß</t>
  </si>
  <si>
    <t>Bütgenbach</t>
  </si>
  <si>
    <t>Unterbruch</t>
  </si>
  <si>
    <t>Vossenack</t>
  </si>
  <si>
    <t>Hambach</t>
  </si>
  <si>
    <t>MC Eschweiler</t>
  </si>
  <si>
    <t>Dürener TV</t>
  </si>
  <si>
    <t>Würselen</t>
  </si>
  <si>
    <t>Arnoldsweiler</t>
  </si>
  <si>
    <t>Brunssum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</si>
  <si>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</si>
  <si>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</si>
  <si>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</si>
  <si>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</si>
  <si>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</si>
  <si>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</si>
  <si>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</si>
  <si>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</si>
  <si>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</si>
  <si>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Krammer</t>
  </si>
  <si>
    <t>Josef</t>
  </si>
  <si>
    <t>TV Siersdorf</t>
  </si>
  <si>
    <t>Sentis</t>
  </si>
  <si>
    <t>Leo</t>
  </si>
  <si>
    <t>VSV Grenzland Wegberg</t>
  </si>
  <si>
    <t>Schmitz</t>
  </si>
  <si>
    <t xml:space="preserve"> Wilhelm</t>
  </si>
  <si>
    <t>Defays</t>
  </si>
  <si>
    <t xml:space="preserve"> Pol</t>
  </si>
  <si>
    <t>SC Bütgenbach</t>
  </si>
  <si>
    <t>Pesch</t>
  </si>
  <si>
    <t xml:space="preserve"> Helmut</t>
  </si>
  <si>
    <t>Germania 07 Dürwiss</t>
  </si>
  <si>
    <t>Borsdorff</t>
  </si>
  <si>
    <t xml:space="preserve"> Peter</t>
  </si>
  <si>
    <t>Running for Kids</t>
  </si>
  <si>
    <t>Pijpers</t>
  </si>
  <si>
    <t xml:space="preserve"> Mathijs</t>
  </si>
  <si>
    <t>Schmidt</t>
  </si>
  <si>
    <t>Hans-Jochen</t>
  </si>
  <si>
    <t>Baesweiler</t>
  </si>
  <si>
    <t>Henz</t>
  </si>
  <si>
    <t>Simons</t>
  </si>
  <si>
    <t xml:space="preserve"> Johann</t>
  </si>
  <si>
    <t>DJK LC Vettweiß</t>
  </si>
  <si>
    <t>Haupt</t>
  </si>
  <si>
    <t xml:space="preserve"> Hartmut</t>
  </si>
  <si>
    <t>DJK Gillrath</t>
  </si>
  <si>
    <t>Pütz</t>
  </si>
  <si>
    <t>Günter</t>
  </si>
  <si>
    <t>DLC Aachen</t>
  </si>
  <si>
    <t>Sistermans</t>
  </si>
  <si>
    <t>Herman-Josef</t>
  </si>
  <si>
    <t>Hertha Walheim</t>
  </si>
  <si>
    <t>Bragard</t>
  </si>
  <si>
    <t>Schmülgen</t>
  </si>
  <si>
    <t xml:space="preserve"> Josef</t>
  </si>
  <si>
    <t>TuS Schmidt</t>
  </si>
  <si>
    <t>Wings</t>
  </si>
  <si>
    <t>Franz</t>
  </si>
  <si>
    <t>Germania 07 Dürwiß</t>
  </si>
  <si>
    <t>Koppatsch</t>
  </si>
  <si>
    <t>Wolfgang</t>
  </si>
  <si>
    <t>LLG St.Augustin</t>
  </si>
  <si>
    <t>Schnitzler</t>
  </si>
  <si>
    <t>Herbert</t>
  </si>
  <si>
    <t>TV Obermaubach</t>
  </si>
  <si>
    <t>OTTEN</t>
  </si>
  <si>
    <t>Dieter</t>
  </si>
  <si>
    <t>KORSCHENBROICHE</t>
  </si>
  <si>
    <t>Hohn</t>
  </si>
  <si>
    <t xml:space="preserve"> Hans</t>
  </si>
  <si>
    <t>TV Huchem-Stammeln</t>
  </si>
  <si>
    <t>M65</t>
  </si>
  <si>
    <t>M70</t>
  </si>
  <si>
    <t>M75</t>
  </si>
  <si>
    <t>M80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</si>
</sst>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textRotation="180"/>
    </xf>
    <xf numFmtId="0" fontId="1" fillId="0" borderId="2" xfId="0" applyFont="1" applyBorder="1" applyAlignment="1">
      <alignment textRotation="180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workbookViewId="0" topLeftCell="A22">
      <selection activeCell="L31" sqref="L31"/>
    </sheetView>
  </sheetViews>
  <sheetFormatPr defaultColWidth="11.421875" defaultRowHeight="12.75"/>
  <cols>
    <col min="1" max="1" width="3.7109375" style="3" customWidth="1"/>
    <col min="2" max="3" width="7.7109375" style="4" customWidth="1"/>
    <col min="4" max="4" width="1.7109375" style="4" customWidth="1"/>
    <col min="5" max="5" width="4.7109375" style="4" customWidth="1"/>
    <col min="6" max="9" width="0.85546875" style="4" customWidth="1"/>
    <col min="10" max="31" width="2.57421875" style="4" customWidth="1"/>
    <col min="32" max="41" width="3.140625" style="4" customWidth="1"/>
    <col min="42" max="42" width="4.7109375" style="4" customWidth="1"/>
    <col min="43" max="46" width="3.7109375" style="4" customWidth="1"/>
    <col min="47" max="16384" width="11.421875" style="4" customWidth="1"/>
  </cols>
  <sheetData>
    <row r="1" spans="1:48" s="2" customFormat="1" ht="36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1</v>
      </c>
      <c r="AV1" s="2" t="s">
        <v>0</v>
      </c>
    </row>
    <row r="2" s="2" customFormat="1" ht="15.75" customHeight="1">
      <c r="A2" s="6" t="s">
        <v>100</v>
      </c>
    </row>
    <row r="3" spans="1:48" ht="15.75" customHeight="1">
      <c r="A3" s="3">
        <v>1</v>
      </c>
      <c r="B3" s="5" t="s">
        <v>57</v>
      </c>
      <c r="C3" s="5" t="s">
        <v>58</v>
      </c>
      <c r="D3" s="4">
        <v>43</v>
      </c>
      <c r="E3" s="4" t="s">
        <v>59</v>
      </c>
      <c r="F3" s="4">
        <v>49</v>
      </c>
      <c r="G3" s="4">
        <v>48</v>
      </c>
      <c r="H3" s="4">
        <v>49</v>
      </c>
      <c r="I3" s="4">
        <v>49</v>
      </c>
      <c r="J3" s="4">
        <v>50</v>
      </c>
      <c r="L3" s="4">
        <v>50</v>
      </c>
      <c r="N3" s="4">
        <v>50</v>
      </c>
      <c r="P3" s="4">
        <v>50</v>
      </c>
      <c r="Q3" s="4">
        <v>48</v>
      </c>
      <c r="T3" s="4">
        <v>49</v>
      </c>
      <c r="V3" s="4">
        <v>49</v>
      </c>
      <c r="W3" s="4">
        <v>49</v>
      </c>
      <c r="Y3" s="4">
        <v>50</v>
      </c>
      <c r="Z3" s="4">
        <v>49</v>
      </c>
      <c r="AA3" s="4">
        <v>49</v>
      </c>
      <c r="AD3" s="4">
        <v>50</v>
      </c>
      <c r="AE3" s="4">
        <v>49</v>
      </c>
      <c r="AF3" s="4">
        <v>50</v>
      </c>
      <c r="AG3" s="4">
        <v>49</v>
      </c>
      <c r="AH3" s="4">
        <v>50</v>
      </c>
      <c r="AI3" s="4">
        <v>50</v>
      </c>
      <c r="AJ3" s="4">
        <v>50</v>
      </c>
      <c r="AN3" s="4">
        <v>49</v>
      </c>
      <c r="AO3" s="4">
        <v>50</v>
      </c>
      <c r="AP3" s="4">
        <f>SUM(F3:AO3)</f>
        <v>1185</v>
      </c>
      <c r="AQ3" s="4">
        <f>(COUNT(F3:AO3))</f>
        <v>24</v>
      </c>
      <c r="AR3" s="4">
        <f>IF(COUNT(F3:AO3)&gt;0,LARGE(F3:AO3,1),0)+IF(COUNT(F3:AO3)&gt;1,LARGE(F3:AO3,2),0)+IF(COUNT(F3:AO3)&gt;2,LARGE(F3:AO3,3),0)+IF(COUNT(F3:AO3)&gt;3,LARGE(F3:AO3,4),0)+IF(COUNT(F3:AO3)&gt;4,LARGE(F3:AO3,5),0)+IF(COUNT(F3:AO3)&gt;5,LARGE(F3:AO3,6),0)+IF(COUNT(F3:AO3)&gt;6,LARGE(F3:AO3,7),0)+IF(COUNT(F3:AO3)&gt;7,LARGE(F3:AO3,8),0)+IF(COUNT(F3:AO3)&gt;8,LARGE(F3:AO3,9),0)+IF(COUNT(F3:AO3)&gt;9,LARGE(F3:AO3,10),0)+IF(COUNT(F3:AO3)&gt;10,LARGE(F3:AO3,11),0)+IF(COUNT(F3:AO3)&gt;11,LARGE(F3:AO3,12),0)+IF(COUNT(F3:AO3)&gt;12,LARGE(F3:AO3,13),0)+IF(COUNT(F3:AO3)&gt;13,LARGE(F3:AO3,14),0)+IF(COUNT(F3:AO3)&gt;14,LARGE(F3:AO3,15),0)</f>
        <v>746</v>
      </c>
      <c r="AS3" s="4">
        <f>IF(COUNT(F3:AO3)&lt;22,IF(COUNT(F3:AO3)&gt;14,(COUNT(F3:AO3)-15),0)*20,120)</f>
        <v>120</v>
      </c>
      <c r="AT3" s="4">
        <f>AR3+AS3</f>
        <v>866</v>
      </c>
      <c r="AU3" s="4" t="str">
        <f>B3</f>
        <v>Pesch</v>
      </c>
      <c r="AV3" s="4">
        <f>A3</f>
        <v>1</v>
      </c>
    </row>
    <row r="4" spans="1:48" ht="15.75" customHeight="1">
      <c r="A4" s="3">
        <v>2</v>
      </c>
      <c r="B4" s="5" t="s">
        <v>60</v>
      </c>
      <c r="C4" s="5" t="s">
        <v>61</v>
      </c>
      <c r="D4" s="4">
        <v>43</v>
      </c>
      <c r="E4" s="4" t="s">
        <v>62</v>
      </c>
      <c r="F4" s="4">
        <v>44</v>
      </c>
      <c r="G4" s="4">
        <v>49</v>
      </c>
      <c r="H4" s="4">
        <v>42</v>
      </c>
      <c r="I4" s="4">
        <v>48</v>
      </c>
      <c r="J4" s="4">
        <v>46</v>
      </c>
      <c r="L4" s="4">
        <v>46</v>
      </c>
      <c r="M4" s="4">
        <v>49</v>
      </c>
      <c r="N4" s="4">
        <v>44</v>
      </c>
      <c r="P4" s="4">
        <v>46</v>
      </c>
      <c r="Q4" s="4">
        <v>46</v>
      </c>
      <c r="R4" s="4">
        <v>43</v>
      </c>
      <c r="S4" s="4">
        <v>48</v>
      </c>
      <c r="U4" s="4">
        <v>45</v>
      </c>
      <c r="W4" s="4">
        <v>48</v>
      </c>
      <c r="X4" s="4">
        <v>46</v>
      </c>
      <c r="Y4" s="4">
        <v>43</v>
      </c>
      <c r="AA4" s="4">
        <v>46</v>
      </c>
      <c r="AD4" s="4">
        <v>48</v>
      </c>
      <c r="AE4" s="4">
        <v>43</v>
      </c>
      <c r="AF4" s="4">
        <v>49</v>
      </c>
      <c r="AG4" s="4">
        <v>48</v>
      </c>
      <c r="AI4" s="4">
        <v>47</v>
      </c>
      <c r="AL4" s="4">
        <v>50</v>
      </c>
      <c r="AM4" s="4">
        <v>50</v>
      </c>
      <c r="AN4" s="4">
        <v>48</v>
      </c>
      <c r="AO4" s="4">
        <v>47</v>
      </c>
      <c r="AP4" s="4">
        <f>SUM(F4:AO4)</f>
        <v>1209</v>
      </c>
      <c r="AQ4" s="4">
        <f>(COUNT(F4:AO4))</f>
        <v>26</v>
      </c>
      <c r="AR4" s="4">
        <f>IF(COUNT(F4:AO4)&gt;0,LARGE(F4:AO4,1),0)+IF(COUNT(F4:AO4)&gt;1,LARGE(F4:AO4,2),0)+IF(COUNT(F4:AO4)&gt;2,LARGE(F4:AO4,3),0)+IF(COUNT(F4:AO4)&gt;3,LARGE(F4:AO4,4),0)+IF(COUNT(F4:AO4)&gt;4,LARGE(F4:AO4,5),0)+IF(COUNT(F4:AO4)&gt;5,LARGE(F4:AO4,6),0)+IF(COUNT(F4:AO4)&gt;6,LARGE(F4:AO4,7),0)+IF(COUNT(F4:AO4)&gt;7,LARGE(F4:AO4,8),0)+IF(COUNT(F4:AO4)&gt;8,LARGE(F4:AO4,9),0)+IF(COUNT(F4:AO4)&gt;9,LARGE(F4:AO4,10),0)+IF(COUNT(F4:AO4)&gt;10,LARGE(F4:AO4,11),0)+IF(COUNT(F4:AO4)&gt;11,LARGE(F4:AO4,12),0)+IF(COUNT(F4:AO4)&gt;12,LARGE(F4:AO4,13),0)+IF(COUNT(F4:AO4)&gt;13,LARGE(F4:AO4,14),0)+IF(COUNT(F4:AO4)&gt;14,LARGE(F4:AO4,15),0)</f>
        <v>721</v>
      </c>
      <c r="AS4" s="4">
        <f>IF(COUNT(F4:AO4)&lt;22,IF(COUNT(F4:AO4)&gt;14,(COUNT(F4:AO4)-15),0)*20,120)</f>
        <v>120</v>
      </c>
      <c r="AT4" s="4">
        <f>AR4+AS4</f>
        <v>841</v>
      </c>
      <c r="AU4" s="4" t="str">
        <f>B4</f>
        <v>Borsdorff</v>
      </c>
      <c r="AV4" s="4">
        <f>A4</f>
        <v>2</v>
      </c>
    </row>
    <row r="5" spans="1:48" ht="15.75" customHeight="1">
      <c r="A5" s="3">
        <v>3</v>
      </c>
      <c r="B5" s="5" t="s">
        <v>63</v>
      </c>
      <c r="C5" s="5" t="s">
        <v>64</v>
      </c>
      <c r="D5" s="4">
        <v>1940</v>
      </c>
      <c r="H5" s="4">
        <v>43</v>
      </c>
      <c r="I5" s="4">
        <v>50</v>
      </c>
      <c r="J5" s="4">
        <v>48</v>
      </c>
      <c r="L5" s="4">
        <v>47</v>
      </c>
      <c r="M5" s="4">
        <v>50</v>
      </c>
      <c r="N5" s="4">
        <v>45</v>
      </c>
      <c r="P5" s="4">
        <v>47</v>
      </c>
      <c r="Q5" s="4">
        <v>45</v>
      </c>
      <c r="S5" s="4">
        <v>47</v>
      </c>
      <c r="U5" s="4">
        <v>46</v>
      </c>
      <c r="V5" s="4">
        <v>49</v>
      </c>
      <c r="X5" s="4">
        <v>47</v>
      </c>
      <c r="Y5" s="4">
        <v>45</v>
      </c>
      <c r="Z5" s="4">
        <v>46</v>
      </c>
      <c r="AB5" s="4">
        <v>42</v>
      </c>
      <c r="AC5" s="4">
        <v>46</v>
      </c>
      <c r="AE5" s="4">
        <v>42</v>
      </c>
      <c r="AF5" s="4">
        <v>46</v>
      </c>
      <c r="AP5" s="4">
        <f>SUM(F5:AO5)</f>
        <v>831</v>
      </c>
      <c r="AQ5" s="4">
        <f>(COUNT(F5:AO5))</f>
        <v>18</v>
      </c>
      <c r="AR5" s="4">
        <f>IF(COUNT(F5:AO5)&gt;0,LARGE(F5:AO5,1),0)+IF(COUNT(F5:AO5)&gt;1,LARGE(F5:AO5,2),0)+IF(COUNT(F5:AO5)&gt;2,LARGE(F5:AO5,3),0)+IF(COUNT(F5:AO5)&gt;3,LARGE(F5:AO5,4),0)+IF(COUNT(F5:AO5)&gt;4,LARGE(F5:AO5,5),0)+IF(COUNT(F5:AO5)&gt;5,LARGE(F5:AO5,6),0)+IF(COUNT(F5:AO5)&gt;6,LARGE(F5:AO5,7),0)+IF(COUNT(F5:AO5)&gt;7,LARGE(F5:AO5,8),0)+IF(COUNT(F5:AO5)&gt;8,LARGE(F5:AO5,9),0)+IF(COUNT(F5:AO5)&gt;9,LARGE(F5:AO5,10),0)+IF(COUNT(F5:AO5)&gt;10,LARGE(F5:AO5,11),0)+IF(COUNT(F5:AO5)&gt;11,LARGE(F5:AO5,12),0)+IF(COUNT(F5:AO5)&gt;12,LARGE(F5:AO5,13),0)+IF(COUNT(F5:AO5)&gt;13,LARGE(F5:AO5,14),0)+IF(COUNT(F5:AO5)&gt;14,LARGE(F5:AO5,15),0)</f>
        <v>704</v>
      </c>
      <c r="AS5" s="4">
        <f>IF(COUNT(F5:AO5)&lt;22,IF(COUNT(F5:AO5)&gt;14,(COUNT(F5:AO5)-15),0)*20,120)</f>
        <v>60</v>
      </c>
      <c r="AT5" s="4">
        <f>AR5+AS5</f>
        <v>764</v>
      </c>
      <c r="AU5" s="4" t="str">
        <f>B5</f>
        <v>Pijpers</v>
      </c>
      <c r="AV5" s="4">
        <f>A5</f>
        <v>3</v>
      </c>
    </row>
    <row r="6" spans="1:48" ht="15.75" customHeight="1">
      <c r="A6" s="3">
        <v>4</v>
      </c>
      <c r="B6" s="5" t="s">
        <v>68</v>
      </c>
      <c r="C6" s="5" t="s">
        <v>58</v>
      </c>
      <c r="D6" s="4">
        <v>39</v>
      </c>
      <c r="E6" s="4" t="s">
        <v>56</v>
      </c>
      <c r="G6" s="4">
        <v>50</v>
      </c>
      <c r="H6" s="4">
        <v>49</v>
      </c>
      <c r="M6" s="4">
        <v>49</v>
      </c>
      <c r="Q6" s="4">
        <v>47</v>
      </c>
      <c r="R6" s="4">
        <v>46</v>
      </c>
      <c r="S6" s="4">
        <v>50</v>
      </c>
      <c r="U6" s="4">
        <v>50</v>
      </c>
      <c r="X6" s="4">
        <v>49</v>
      </c>
      <c r="Y6" s="4">
        <v>49</v>
      </c>
      <c r="Z6" s="4">
        <v>50</v>
      </c>
      <c r="AB6" s="4">
        <v>45</v>
      </c>
      <c r="AF6" s="4">
        <v>49</v>
      </c>
      <c r="AJ6" s="4">
        <v>49</v>
      </c>
      <c r="AP6" s="4">
        <f>SUM(F6:AO6)</f>
        <v>632</v>
      </c>
      <c r="AQ6" s="4">
        <f>(COUNT(F6:AO6))</f>
        <v>13</v>
      </c>
      <c r="AR6" s="4">
        <f>IF(COUNT(F6:AO6)&gt;0,LARGE(F6:AO6,1),0)+IF(COUNT(F6:AO6)&gt;1,LARGE(F6:AO6,2),0)+IF(COUNT(F6:AO6)&gt;2,LARGE(F6:AO6,3),0)+IF(COUNT(F6:AO6)&gt;3,LARGE(F6:AO6,4),0)+IF(COUNT(F6:AO6)&gt;4,LARGE(F6:AO6,5),0)+IF(COUNT(F6:AO6)&gt;5,LARGE(F6:AO6,6),0)+IF(COUNT(F6:AO6)&gt;6,LARGE(F6:AO6,7),0)+IF(COUNT(F6:AO6)&gt;7,LARGE(F6:AO6,8),0)+IF(COUNT(F6:AO6)&gt;8,LARGE(F6:AO6,9),0)+IF(COUNT(F6:AO6)&gt;9,LARGE(F6:AO6,10),0)+IF(COUNT(F6:AO6)&gt;10,LARGE(F6:AO6,11),0)+IF(COUNT(F6:AO6)&gt;11,LARGE(F6:AO6,12),0)+IF(COUNT(F6:AO6)&gt;12,LARGE(F6:AO6,13),0)+IF(COUNT(F6:AO6)&gt;13,LARGE(F6:AO6,14),0)+IF(COUNT(F6:AO6)&gt;14,LARGE(F6:AO6,15),0)</f>
        <v>632</v>
      </c>
      <c r="AS6" s="4">
        <f>IF(COUNT(F6:AO6)&lt;22,IF(COUNT(F6:AO6)&gt;14,(COUNT(F6:AO6)-15),0)*20,120)</f>
        <v>0</v>
      </c>
      <c r="AT6" s="4">
        <f>AR6+AS6</f>
        <v>632</v>
      </c>
      <c r="AU6" s="4" t="str">
        <f>B6</f>
        <v>Henz</v>
      </c>
      <c r="AV6" s="4">
        <f>A6</f>
        <v>4</v>
      </c>
    </row>
    <row r="7" spans="1:48" ht="15.75" customHeight="1">
      <c r="A7" s="3">
        <v>5</v>
      </c>
      <c r="B7" s="5" t="s">
        <v>72</v>
      </c>
      <c r="C7" s="5" t="s">
        <v>73</v>
      </c>
      <c r="D7" s="4">
        <v>42</v>
      </c>
      <c r="E7" s="4" t="s">
        <v>74</v>
      </c>
      <c r="G7" s="4">
        <v>47</v>
      </c>
      <c r="O7" s="4">
        <v>48</v>
      </c>
      <c r="Q7" s="4">
        <v>44</v>
      </c>
      <c r="S7" s="4">
        <v>49</v>
      </c>
      <c r="T7" s="4">
        <v>46</v>
      </c>
      <c r="U7" s="4">
        <v>48</v>
      </c>
      <c r="W7" s="4">
        <v>47</v>
      </c>
      <c r="AD7" s="4">
        <v>48</v>
      </c>
      <c r="AG7" s="4">
        <v>46</v>
      </c>
      <c r="AH7" s="4">
        <v>49</v>
      </c>
      <c r="AL7" s="4">
        <v>49</v>
      </c>
      <c r="AM7" s="4">
        <v>40</v>
      </c>
      <c r="AO7" s="4">
        <v>46</v>
      </c>
      <c r="AP7" s="4">
        <f>SUM(F7:AO7)</f>
        <v>607</v>
      </c>
      <c r="AQ7" s="4">
        <f>(COUNT(F7:AO7))</f>
        <v>13</v>
      </c>
      <c r="AR7" s="4">
        <f>IF(COUNT(F7:AO7)&gt;0,LARGE(F7:AO7,1),0)+IF(COUNT(F7:AO7)&gt;1,LARGE(F7:AO7,2),0)+IF(COUNT(F7:AO7)&gt;2,LARGE(F7:AO7,3),0)+IF(COUNT(F7:AO7)&gt;3,LARGE(F7:AO7,4),0)+IF(COUNT(F7:AO7)&gt;4,LARGE(F7:AO7,5),0)+IF(COUNT(F7:AO7)&gt;5,LARGE(F7:AO7,6),0)+IF(COUNT(F7:AO7)&gt;6,LARGE(F7:AO7,7),0)+IF(COUNT(F7:AO7)&gt;7,LARGE(F7:AO7,8),0)+IF(COUNT(F7:AO7)&gt;8,LARGE(F7:AO7,9),0)+IF(COUNT(F7:AO7)&gt;9,LARGE(F7:AO7,10),0)+IF(COUNT(F7:AO7)&gt;10,LARGE(F7:AO7,11),0)+IF(COUNT(F7:AO7)&gt;11,LARGE(F7:AO7,12),0)+IF(COUNT(F7:AO7)&gt;12,LARGE(F7:AO7,13),0)+IF(COUNT(F7:AO7)&gt;13,LARGE(F7:AO7,14),0)+IF(COUNT(F7:AO7)&gt;14,LARGE(F7:AO7,15),0)</f>
        <v>607</v>
      </c>
      <c r="AS7" s="4">
        <f>IF(COUNT(F7:AO7)&lt;22,IF(COUNT(F7:AO7)&gt;14,(COUNT(F7:AO7)-15),0)*20,120)</f>
        <v>0</v>
      </c>
      <c r="AT7" s="4">
        <f>AR7+AS7</f>
        <v>607</v>
      </c>
      <c r="AU7" s="4" t="str">
        <f>B7</f>
        <v>Haupt</v>
      </c>
      <c r="AV7" s="4">
        <f>A7</f>
        <v>5</v>
      </c>
    </row>
    <row r="9" s="2" customFormat="1" ht="15.75" customHeight="1">
      <c r="A9" s="1" t="s">
        <v>101</v>
      </c>
    </row>
    <row r="10" spans="1:48" ht="15.75" customHeight="1">
      <c r="A10" s="3">
        <v>1</v>
      </c>
      <c r="B10" s="5" t="s">
        <v>49</v>
      </c>
      <c r="C10" s="5" t="s">
        <v>50</v>
      </c>
      <c r="D10" s="4">
        <v>1936</v>
      </c>
      <c r="E10" s="4" t="s">
        <v>51</v>
      </c>
      <c r="F10" s="4">
        <v>47</v>
      </c>
      <c r="G10" s="4">
        <v>48</v>
      </c>
      <c r="H10" s="4">
        <v>50</v>
      </c>
      <c r="I10" s="4">
        <v>50</v>
      </c>
      <c r="J10" s="4">
        <v>48</v>
      </c>
      <c r="K10" s="4">
        <v>47</v>
      </c>
      <c r="L10" s="4">
        <v>49</v>
      </c>
      <c r="M10" s="4">
        <v>50</v>
      </c>
      <c r="N10" s="4">
        <v>50</v>
      </c>
      <c r="O10" s="4">
        <v>50</v>
      </c>
      <c r="P10" s="4">
        <v>50</v>
      </c>
      <c r="Q10" s="4">
        <v>50</v>
      </c>
      <c r="R10" s="4">
        <v>50</v>
      </c>
      <c r="S10" s="4">
        <v>50</v>
      </c>
      <c r="T10" s="4">
        <v>49</v>
      </c>
      <c r="U10" s="4">
        <v>50</v>
      </c>
      <c r="V10" s="4">
        <v>50</v>
      </c>
      <c r="W10" s="4">
        <v>50</v>
      </c>
      <c r="X10" s="4">
        <v>50</v>
      </c>
      <c r="Y10" s="4">
        <v>48</v>
      </c>
      <c r="AB10" s="4">
        <v>49</v>
      </c>
      <c r="AC10" s="4">
        <v>50</v>
      </c>
      <c r="AD10" s="4">
        <v>50</v>
      </c>
      <c r="AE10" s="4">
        <v>49</v>
      </c>
      <c r="AF10" s="4">
        <v>50</v>
      </c>
      <c r="AG10" s="4">
        <v>50</v>
      </c>
      <c r="AH10" s="4">
        <v>50</v>
      </c>
      <c r="AJ10" s="4">
        <v>50</v>
      </c>
      <c r="AK10" s="4">
        <v>50</v>
      </c>
      <c r="AM10" s="4">
        <v>50</v>
      </c>
      <c r="AO10" s="4">
        <v>49</v>
      </c>
      <c r="AP10" s="4">
        <f>SUM(F10:AO10)</f>
        <v>1533</v>
      </c>
      <c r="AQ10" s="4">
        <f>(COUNT(F10:AO10))</f>
        <v>31</v>
      </c>
      <c r="AR10" s="4">
        <f>IF(COUNT(F10:AO10)&gt;0,LARGE(F10:AO10,1),0)+IF(COUNT(F10:AO10)&gt;1,LARGE(F10:AO10,2),0)+IF(COUNT(F10:AO10)&gt;2,LARGE(F10:AO10,3),0)+IF(COUNT(F10:AO10)&gt;3,LARGE(F10:AO10,4),0)+IF(COUNT(F10:AO10)&gt;4,LARGE(F10:AO10,5),0)+IF(COUNT(F10:AO10)&gt;5,LARGE(F10:AO10,6),0)+IF(COUNT(F10:AO10)&gt;6,LARGE(F10:AO10,7),0)+IF(COUNT(F10:AO10)&gt;7,LARGE(F10:AO10,8),0)+IF(COUNT(F10:AO10)&gt;8,LARGE(F10:AO10,9),0)+IF(COUNT(F10:AO10)&gt;9,LARGE(F10:AO10,10),0)+IF(COUNT(F10:AO10)&gt;10,LARGE(F10:AO10,11),0)+IF(COUNT(F10:AO10)&gt;11,LARGE(F10:AO10,12),0)+IF(COUNT(F10:AO10)&gt;12,LARGE(F10:AO10,13),0)+IF(COUNT(F10:AO10)&gt;13,LARGE(F10:AO10,14),0)+IF(COUNT(F10:AO10)&gt;14,LARGE(F10:AO10,15),0)</f>
        <v>750</v>
      </c>
      <c r="AS10" s="4">
        <f>IF(COUNT(F10:AO10)&lt;22,IF(COUNT(F10:AO10)&gt;14,(COUNT(F10:AO10)-15),0)*20,120)</f>
        <v>120</v>
      </c>
      <c r="AT10" s="4">
        <f>AR10+AS10</f>
        <v>870</v>
      </c>
      <c r="AU10" s="4" t="str">
        <f>B10</f>
        <v>Sentis</v>
      </c>
      <c r="AV10" s="4">
        <f>A10</f>
        <v>1</v>
      </c>
    </row>
    <row r="11" spans="1:48" ht="15.75" customHeight="1">
      <c r="A11" s="3">
        <v>2</v>
      </c>
      <c r="B11" s="5" t="s">
        <v>65</v>
      </c>
      <c r="C11" s="5" t="s">
        <v>66</v>
      </c>
      <c r="D11" s="4">
        <v>1936</v>
      </c>
      <c r="E11" s="4" t="s">
        <v>67</v>
      </c>
      <c r="F11" s="4">
        <v>46</v>
      </c>
      <c r="G11" s="4">
        <v>49</v>
      </c>
      <c r="I11" s="4">
        <v>44</v>
      </c>
      <c r="J11" s="4">
        <v>50</v>
      </c>
      <c r="L11" s="4">
        <v>48</v>
      </c>
      <c r="N11" s="4">
        <v>49</v>
      </c>
      <c r="O11" s="4">
        <v>49</v>
      </c>
      <c r="W11" s="4">
        <v>50</v>
      </c>
      <c r="X11" s="4">
        <v>49</v>
      </c>
      <c r="Y11" s="4">
        <v>47</v>
      </c>
      <c r="AA11" s="4">
        <v>49</v>
      </c>
      <c r="AB11" s="4">
        <v>47</v>
      </c>
      <c r="AD11" s="4">
        <v>49</v>
      </c>
      <c r="AE11" s="4">
        <v>48</v>
      </c>
      <c r="AF11" s="4">
        <v>49</v>
      </c>
      <c r="AH11" s="4">
        <v>49</v>
      </c>
      <c r="AL11" s="4">
        <v>50</v>
      </c>
      <c r="AM11" s="4">
        <v>47</v>
      </c>
      <c r="AP11" s="4">
        <f>SUM(F11:AO11)</f>
        <v>869</v>
      </c>
      <c r="AQ11" s="4">
        <f>(COUNT(F11:AO11))</f>
        <v>18</v>
      </c>
      <c r="AR11" s="4">
        <f>IF(COUNT(F11:AO11)&gt;0,LARGE(F11:AO11,1),0)+IF(COUNT(F11:AO11)&gt;1,LARGE(F11:AO11,2),0)+IF(COUNT(F11:AO11)&gt;2,LARGE(F11:AO11,3),0)+IF(COUNT(F11:AO11)&gt;3,LARGE(F11:AO11,4),0)+IF(COUNT(F11:AO11)&gt;4,LARGE(F11:AO11,5),0)+IF(COUNT(F11:AO11)&gt;5,LARGE(F11:AO11,6),0)+IF(COUNT(F11:AO11)&gt;6,LARGE(F11:AO11,7),0)+IF(COUNT(F11:AO11)&gt;7,LARGE(F11:AO11,8),0)+IF(COUNT(F11:AO11)&gt;8,LARGE(F11:AO11,9),0)+IF(COUNT(F11:AO11)&gt;9,LARGE(F11:AO11,10),0)+IF(COUNT(F11:AO11)&gt;10,LARGE(F11:AO11,11),0)+IF(COUNT(F11:AO11)&gt;11,LARGE(F11:AO11,12),0)+IF(COUNT(F11:AO11)&gt;12,LARGE(F11:AO11,13),0)+IF(COUNT(F11:AO11)&gt;13,LARGE(F11:AO11,14),0)+IF(COUNT(F11:AO11)&gt;14,LARGE(F11:AO11,15),0)</f>
        <v>732</v>
      </c>
      <c r="AS11" s="4">
        <f>IF(COUNT(F11:AO11)&lt;22,IF(COUNT(F11:AO11)&gt;14,(COUNT(F11:AO11)-15),0)*20,120)</f>
        <v>60</v>
      </c>
      <c r="AT11" s="4">
        <f>AR11+AS11</f>
        <v>792</v>
      </c>
      <c r="AU11" s="4" t="str">
        <f>B11</f>
        <v>Schmidt</v>
      </c>
      <c r="AV11" s="4">
        <f>A11</f>
        <v>2</v>
      </c>
    </row>
    <row r="12" spans="2:3" ht="15.75" customHeight="1">
      <c r="B12" s="5"/>
      <c r="C12" s="5"/>
    </row>
    <row r="13" spans="2:3" ht="15.75" customHeight="1">
      <c r="B13" s="5"/>
      <c r="C13" s="5"/>
    </row>
    <row r="14" spans="2:46" ht="15.75" customHeight="1">
      <c r="B14" s="4" t="s">
        <v>78</v>
      </c>
      <c r="C14" s="4" t="s">
        <v>79</v>
      </c>
      <c r="D14" s="4">
        <v>1936</v>
      </c>
      <c r="E14" s="4" t="s">
        <v>80</v>
      </c>
      <c r="Q14" s="4">
        <v>49</v>
      </c>
      <c r="R14" s="4">
        <v>50</v>
      </c>
      <c r="S14" s="4">
        <v>50</v>
      </c>
      <c r="V14" s="4">
        <v>49</v>
      </c>
      <c r="Y14" s="4">
        <v>46</v>
      </c>
      <c r="Z14" s="4">
        <v>50</v>
      </c>
      <c r="AC14" s="4">
        <v>48</v>
      </c>
      <c r="AG14" s="4">
        <v>49</v>
      </c>
      <c r="AH14" s="4">
        <v>48</v>
      </c>
      <c r="AP14" s="4">
        <f>SUM(F14:AO14)</f>
        <v>439</v>
      </c>
      <c r="AQ14" s="4">
        <f>(COUNT(F14:AO14))</f>
        <v>9</v>
      </c>
      <c r="AR14" s="4">
        <f>IF(COUNT(F14:AO14)&gt;0,LARGE(F14:AO14,1),0)+IF(COUNT(F14:AO14)&gt;1,LARGE(F14:AO14,2),0)+IF(COUNT(F14:AO14)&gt;2,LARGE(F14:AO14,3),0)+IF(COUNT(F14:AO14)&gt;3,LARGE(F14:AO14,4),0)+IF(COUNT(F14:AO14)&gt;4,LARGE(F14:AO14,5),0)+IF(COUNT(F14:AO14)&gt;5,LARGE(F14:AO14,6),0)+IF(COUNT(F14:AO14)&gt;6,LARGE(F14:AO14,7),0)+IF(COUNT(F14:AO14)&gt;7,LARGE(F14:AO14,8),0)+IF(COUNT(F14:AO14)&gt;8,LARGE(F14:AO14,9),0)+IF(COUNT(F14:AO14)&gt;9,LARGE(F14:AO14,10),0)+IF(COUNT(F14:AO14)&gt;10,LARGE(F14:AO14,11),0)+IF(COUNT(F14:AO14)&gt;11,LARGE(F14:AO14,12),0)+IF(COUNT(F14:AO14)&gt;12,LARGE(F14:AO14,13),0)+IF(COUNT(F14:AO14)&gt;13,LARGE(F14:AO14,14),0)+IF(COUNT(F14:AO14)&gt;14,LARGE(F14:AO14,15),0)</f>
        <v>439</v>
      </c>
      <c r="AS14" s="4">
        <f>IF(COUNT(F14:AO14)&lt;22,IF(COUNT(F14:AO14)&gt;14,(COUNT(F14:AO14)-15),0)*20,120)</f>
        <v>0</v>
      </c>
      <c r="AT14" s="4">
        <f>AR14+AS14</f>
        <v>439</v>
      </c>
    </row>
    <row r="15" spans="2:48" ht="15.75" customHeight="1">
      <c r="B15" s="4" t="s">
        <v>69</v>
      </c>
      <c r="C15" s="4" t="s">
        <v>70</v>
      </c>
      <c r="D15" s="4">
        <v>38</v>
      </c>
      <c r="E15" s="4" t="s">
        <v>71</v>
      </c>
      <c r="F15" s="4">
        <v>45</v>
      </c>
      <c r="G15" s="4">
        <v>48</v>
      </c>
      <c r="H15" s="4">
        <v>49</v>
      </c>
      <c r="J15" s="4">
        <v>49</v>
      </c>
      <c r="K15" s="4">
        <v>46</v>
      </c>
      <c r="L15" s="4">
        <v>47</v>
      </c>
      <c r="M15" s="4">
        <v>47</v>
      </c>
      <c r="N15" s="4">
        <v>47</v>
      </c>
      <c r="AI15" s="4">
        <v>49</v>
      </c>
      <c r="AP15" s="4">
        <f>SUM(F15:AO15)</f>
        <v>427</v>
      </c>
      <c r="AQ15" s="4">
        <f>(COUNT(F15:AO15))</f>
        <v>9</v>
      </c>
      <c r="AR15" s="4">
        <f>IF(COUNT(F15:AO15)&gt;0,LARGE(F15:AO15,1),0)+IF(COUNT(F15:AO15)&gt;1,LARGE(F15:AO15,2),0)+IF(COUNT(F15:AO15)&gt;2,LARGE(F15:AO15,3),0)+IF(COUNT(F15:AO15)&gt;3,LARGE(F15:AO15,4),0)+IF(COUNT(F15:AO15)&gt;4,LARGE(F15:AO15,5),0)+IF(COUNT(F15:AO15)&gt;5,LARGE(F15:AO15,6),0)+IF(COUNT(F15:AO15)&gt;6,LARGE(F15:AO15,7),0)+IF(COUNT(F15:AO15)&gt;7,LARGE(F15:AO15,8),0)+IF(COUNT(F15:AO15)&gt;8,LARGE(F15:AO15,9),0)+IF(COUNT(F15:AO15)&gt;9,LARGE(F15:AO15,10),0)+IF(COUNT(F15:AO15)&gt;10,LARGE(F15:AO15,11),0)+IF(COUNT(F15:AO15)&gt;11,LARGE(F15:AO15,12),0)+IF(COUNT(F15:AO15)&gt;12,LARGE(F15:AO15,13),0)+IF(COUNT(F15:AO15)&gt;13,LARGE(F15:AO15,14),0)+IF(COUNT(F15:AO15)&gt;14,LARGE(F15:AO15,15),0)</f>
        <v>427</v>
      </c>
      <c r="AS15" s="4">
        <f>IF(COUNT(F15:AO15)&lt;22,IF(COUNT(F15:AO15)&gt;14,(COUNT(F15:AO15)-15),0)*20,120)</f>
        <v>0</v>
      </c>
      <c r="AT15" s="4">
        <f>AR15+AS15</f>
        <v>427</v>
      </c>
      <c r="AU15" s="4" t="str">
        <f>B15</f>
        <v>Simons</v>
      </c>
      <c r="AV15" s="4">
        <f>A15</f>
        <v>0</v>
      </c>
    </row>
    <row r="16" ht="15.75" customHeight="1"/>
    <row r="17" ht="15.75" customHeight="1"/>
    <row r="18" ht="12">
      <c r="A18" s="3" t="s">
        <v>102</v>
      </c>
    </row>
    <row r="19" spans="1:48" ht="15.75" customHeight="1">
      <c r="A19" s="3">
        <v>1</v>
      </c>
      <c r="B19" s="5" t="s">
        <v>52</v>
      </c>
      <c r="C19" s="5" t="s">
        <v>53</v>
      </c>
      <c r="D19" s="4">
        <v>33</v>
      </c>
      <c r="E19" s="4" t="s">
        <v>51</v>
      </c>
      <c r="F19" s="4">
        <v>50</v>
      </c>
      <c r="G19" s="4">
        <v>49</v>
      </c>
      <c r="I19" s="4">
        <v>49</v>
      </c>
      <c r="J19" s="4">
        <v>49</v>
      </c>
      <c r="K19" s="4">
        <v>45</v>
      </c>
      <c r="L19" s="4">
        <v>48</v>
      </c>
      <c r="M19" s="4">
        <v>50</v>
      </c>
      <c r="N19" s="4">
        <v>49</v>
      </c>
      <c r="O19" s="4">
        <v>49</v>
      </c>
      <c r="P19" s="4">
        <v>50</v>
      </c>
      <c r="Q19" s="4">
        <v>49</v>
      </c>
      <c r="R19" s="4">
        <v>50</v>
      </c>
      <c r="U19" s="4">
        <v>50</v>
      </c>
      <c r="V19" s="4">
        <v>50</v>
      </c>
      <c r="W19" s="4">
        <v>50</v>
      </c>
      <c r="X19" s="4">
        <v>50</v>
      </c>
      <c r="Y19" s="4">
        <v>48</v>
      </c>
      <c r="Z19" s="4">
        <v>49</v>
      </c>
      <c r="AA19" s="4">
        <v>50</v>
      </c>
      <c r="AC19" s="4">
        <v>48</v>
      </c>
      <c r="AE19" s="4">
        <v>48</v>
      </c>
      <c r="AF19" s="4">
        <v>50</v>
      </c>
      <c r="AG19" s="4">
        <v>50</v>
      </c>
      <c r="AH19" s="4">
        <v>50</v>
      </c>
      <c r="AI19" s="4">
        <v>50</v>
      </c>
      <c r="AJ19" s="4">
        <v>50</v>
      </c>
      <c r="AL19" s="4">
        <v>50</v>
      </c>
      <c r="AM19" s="4">
        <v>50</v>
      </c>
      <c r="AN19" s="4">
        <v>49</v>
      </c>
      <c r="AP19" s="4">
        <f>SUM(F19:AO19)</f>
        <v>1429</v>
      </c>
      <c r="AQ19" s="4">
        <f>(COUNT(F19:AO19))</f>
        <v>29</v>
      </c>
      <c r="AR19" s="4">
        <f>IF(COUNT(F19:AO19)&gt;0,LARGE(F19:AO19,1),0)+IF(COUNT(F19:AO19)&gt;1,LARGE(F19:AO19,2),0)+IF(COUNT(F19:AO19)&gt;2,LARGE(F19:AO19,3),0)+IF(COUNT(F19:AO19)&gt;3,LARGE(F19:AO19,4),0)+IF(COUNT(F19:AO19)&gt;4,LARGE(F19:AO19,5),0)+IF(COUNT(F19:AO19)&gt;5,LARGE(F19:AO19,6),0)+IF(COUNT(F19:AO19)&gt;6,LARGE(F19:AO19,7),0)+IF(COUNT(F19:AO19)&gt;7,LARGE(F19:AO19,8),0)+IF(COUNT(F19:AO19)&gt;8,LARGE(F19:AO19,9),0)+IF(COUNT(F19:AO19)&gt;9,LARGE(F19:AO19,10),0)+IF(COUNT(F19:AO19)&gt;10,LARGE(F19:AO19,11),0)+IF(COUNT(F19:AO19)&gt;11,LARGE(F19:AO19,12),0)+IF(COUNT(F19:AO19)&gt;12,LARGE(F19:AO19,13),0)+IF(COUNT(F19:AO19)&gt;13,LARGE(F19:AO19,14),0)+IF(COUNT(F19:AO19)&gt;14,LARGE(F19:AO19,15),0)</f>
        <v>750</v>
      </c>
      <c r="AS19" s="4">
        <f>IF(COUNT(F19:AO19)&lt;22,IF(COUNT(F19:AO19)&gt;14,(COUNT(F19:AO19)-15),0)*20,120)</f>
        <v>120</v>
      </c>
      <c r="AT19" s="4">
        <f>AR19+AS19</f>
        <v>870</v>
      </c>
      <c r="AU19" s="4" t="str">
        <f>B19</f>
        <v>Schmitz</v>
      </c>
      <c r="AV19" s="4">
        <f>A19</f>
        <v>1</v>
      </c>
    </row>
    <row r="20" spans="1:48" ht="15.75" customHeight="1">
      <c r="A20" s="3">
        <v>2</v>
      </c>
      <c r="B20" s="5" t="s">
        <v>54</v>
      </c>
      <c r="C20" s="5" t="s">
        <v>55</v>
      </c>
      <c r="D20" s="4">
        <v>29</v>
      </c>
      <c r="E20" s="4" t="s">
        <v>56</v>
      </c>
      <c r="F20" s="4">
        <v>49</v>
      </c>
      <c r="G20" s="4">
        <v>50</v>
      </c>
      <c r="H20" s="4">
        <v>50</v>
      </c>
      <c r="I20" s="4">
        <v>50</v>
      </c>
      <c r="J20" s="4">
        <v>50</v>
      </c>
      <c r="K20" s="4">
        <v>50</v>
      </c>
      <c r="L20" s="4">
        <v>49</v>
      </c>
      <c r="M20" s="4">
        <v>50</v>
      </c>
      <c r="N20" s="4">
        <v>50</v>
      </c>
      <c r="O20" s="4">
        <v>50</v>
      </c>
      <c r="Q20" s="4">
        <v>50</v>
      </c>
      <c r="R20" s="4">
        <v>48</v>
      </c>
      <c r="V20" s="4">
        <v>50</v>
      </c>
      <c r="W20" s="4">
        <v>50</v>
      </c>
      <c r="X20" s="4">
        <v>50</v>
      </c>
      <c r="Y20" s="4">
        <v>49</v>
      </c>
      <c r="Z20" s="4">
        <v>50</v>
      </c>
      <c r="AB20" s="4">
        <v>50</v>
      </c>
      <c r="AC20" s="4">
        <v>50</v>
      </c>
      <c r="AE20" s="4">
        <v>49</v>
      </c>
      <c r="AF20" s="4">
        <v>50</v>
      </c>
      <c r="AM20" s="4">
        <v>49</v>
      </c>
      <c r="AP20" s="4">
        <f>SUM(F20:AO20)</f>
        <v>1093</v>
      </c>
      <c r="AQ20" s="4">
        <f>(COUNT(F20:AO20))</f>
        <v>22</v>
      </c>
      <c r="AR20" s="4">
        <f>IF(COUNT(F20:AO20)&gt;0,LARGE(F20:AO20,1),0)+IF(COUNT(F20:AO20)&gt;1,LARGE(F20:AO20,2),0)+IF(COUNT(F20:AO20)&gt;2,LARGE(F20:AO20,3),0)+IF(COUNT(F20:AO20)&gt;3,LARGE(F20:AO20,4),0)+IF(COUNT(F20:AO20)&gt;4,LARGE(F20:AO20,5),0)+IF(COUNT(F20:AO20)&gt;5,LARGE(F20:AO20,6),0)+IF(COUNT(F20:AO20)&gt;6,LARGE(F20:AO20,7),0)+IF(COUNT(F20:AO20)&gt;7,LARGE(F20:AO20,8),0)+IF(COUNT(F20:AO20)&gt;8,LARGE(F20:AO20,9),0)+IF(COUNT(F20:AO20)&gt;9,LARGE(F20:AO20,10),0)+IF(COUNT(F20:AO20)&gt;10,LARGE(F20:AO20,11),0)+IF(COUNT(F20:AO20)&gt;11,LARGE(F20:AO20,12),0)+IF(COUNT(F20:AO20)&gt;12,LARGE(F20:AO20,13),0)+IF(COUNT(F20:AO20)&gt;13,LARGE(F20:AO20,14),0)+IF(COUNT(F20:AO20)&gt;14,LARGE(F20:AO20,15),0)</f>
        <v>750</v>
      </c>
      <c r="AS20" s="4">
        <f>IF(COUNT(F20:AO20)&lt;22,IF(COUNT(F20:AO20)&gt;14,(COUNT(F20:AO20)-15),0)*20,120)</f>
        <v>120</v>
      </c>
      <c r="AT20" s="4">
        <f>AR20+AS20</f>
        <v>870</v>
      </c>
      <c r="AU20" s="4" t="str">
        <f>B20</f>
        <v>Defays</v>
      </c>
      <c r="AV20" s="4">
        <f>A20</f>
        <v>2</v>
      </c>
    </row>
    <row r="24" ht="12">
      <c r="B24" s="4" t="s">
        <v>103</v>
      </c>
    </row>
    <row r="25" spans="1:48" ht="15.75" customHeight="1">
      <c r="A25" s="3">
        <v>1</v>
      </c>
      <c r="B25" s="5" t="s">
        <v>46</v>
      </c>
      <c r="C25" s="5" t="s">
        <v>47</v>
      </c>
      <c r="D25" s="4">
        <v>1928</v>
      </c>
      <c r="E25" s="4" t="s">
        <v>48</v>
      </c>
      <c r="F25" s="4">
        <v>50</v>
      </c>
      <c r="G25" s="4">
        <v>50</v>
      </c>
      <c r="H25" s="4">
        <v>50</v>
      </c>
      <c r="I25" s="4">
        <v>50</v>
      </c>
      <c r="J25" s="4">
        <v>50</v>
      </c>
      <c r="K25" s="4">
        <v>50</v>
      </c>
      <c r="L25" s="4">
        <v>50</v>
      </c>
      <c r="M25" s="4">
        <v>50</v>
      </c>
      <c r="N25" s="4">
        <v>50</v>
      </c>
      <c r="O25" s="4">
        <v>50</v>
      </c>
      <c r="P25" s="4">
        <v>50</v>
      </c>
      <c r="Q25" s="4">
        <v>50</v>
      </c>
      <c r="R25" s="4">
        <v>50</v>
      </c>
      <c r="S25" s="4">
        <v>50</v>
      </c>
      <c r="U25" s="4">
        <v>50</v>
      </c>
      <c r="V25" s="4">
        <v>50</v>
      </c>
      <c r="X25" s="4">
        <v>50</v>
      </c>
      <c r="Y25" s="4">
        <v>50</v>
      </c>
      <c r="Z25" s="4">
        <v>50</v>
      </c>
      <c r="AA25" s="4">
        <v>50</v>
      </c>
      <c r="AB25" s="4">
        <v>50</v>
      </c>
      <c r="AE25" s="4">
        <v>50</v>
      </c>
      <c r="AF25" s="4">
        <v>50</v>
      </c>
      <c r="AG25" s="4">
        <v>50</v>
      </c>
      <c r="AI25" s="4">
        <v>50</v>
      </c>
      <c r="AJ25" s="4">
        <v>50</v>
      </c>
      <c r="AK25" s="4">
        <v>50</v>
      </c>
      <c r="AM25" s="4">
        <v>50</v>
      </c>
      <c r="AN25" s="4">
        <v>50</v>
      </c>
      <c r="AO25" s="4">
        <v>50</v>
      </c>
      <c r="AP25" s="4">
        <f>SUM(F25:AO25)</f>
        <v>1500</v>
      </c>
      <c r="AQ25" s="4">
        <f>(COUNT(F25:AO25))</f>
        <v>30</v>
      </c>
      <c r="AR25" s="4">
        <f>IF(COUNT(F25:AO25)&gt;0,LARGE(F25:AO25,1),0)+IF(COUNT(F25:AO25)&gt;1,LARGE(F25:AO25,2),0)+IF(COUNT(F25:AO25)&gt;2,LARGE(F25:AO25,3),0)+IF(COUNT(F25:AO25)&gt;3,LARGE(F25:AO25,4),0)+IF(COUNT(F25:AO25)&gt;4,LARGE(F25:AO25,5),0)+IF(COUNT(F25:AO25)&gt;5,LARGE(F25:AO25,6),0)+IF(COUNT(F25:AO25)&gt;6,LARGE(F25:AO25,7),0)+IF(COUNT(F25:AO25)&gt;7,LARGE(F25:AO25,8),0)+IF(COUNT(F25:AO25)&gt;8,LARGE(F25:AO25,9),0)+IF(COUNT(F25:AO25)&gt;9,LARGE(F25:AO25,10),0)+IF(COUNT(F25:AO25)&gt;10,LARGE(F25:AO25,11),0)+IF(COUNT(F25:AO25)&gt;11,LARGE(F25:AO25,12),0)+IF(COUNT(F25:AO25)&gt;12,LARGE(F25:AO25,13),0)+IF(COUNT(F25:AO25)&gt;13,LARGE(F25:AO25,14),0)+IF(COUNT(F25:AO25)&gt;14,LARGE(F25:AO25,15),0)</f>
        <v>750</v>
      </c>
      <c r="AS25" s="4">
        <f>IF(COUNT(F25:AO25)&lt;22,IF(COUNT(F25:AO25)&gt;14,(COUNT(F25:AO25)-15),0)*20,120)</f>
        <v>120</v>
      </c>
      <c r="AT25" s="4">
        <f>AR25+AS25</f>
        <v>870</v>
      </c>
      <c r="AU25" s="4" t="str">
        <f>B25</f>
        <v>Krammer</v>
      </c>
      <c r="AV25" s="4">
        <f>A25</f>
        <v>1</v>
      </c>
    </row>
    <row r="29" spans="2:48" ht="15.75" customHeight="1">
      <c r="B29" s="4" t="s">
        <v>81</v>
      </c>
      <c r="C29" s="4" t="s">
        <v>47</v>
      </c>
      <c r="D29" s="4">
        <v>1940</v>
      </c>
      <c r="E29" s="4" t="s">
        <v>5</v>
      </c>
      <c r="F29" s="4">
        <v>46</v>
      </c>
      <c r="H29" s="4">
        <v>45</v>
      </c>
      <c r="L29" s="4">
        <v>49</v>
      </c>
      <c r="N29" s="4">
        <v>49</v>
      </c>
      <c r="T29" s="4">
        <v>47</v>
      </c>
      <c r="U29" s="4">
        <v>49</v>
      </c>
      <c r="Y29" s="4">
        <v>46</v>
      </c>
      <c r="AA29" s="4">
        <v>48</v>
      </c>
      <c r="AP29" s="4">
        <f aca="true" t="shared" si="0" ref="AP29:AP36">SUM(F29:AO29)</f>
        <v>379</v>
      </c>
      <c r="AQ29" s="4">
        <f aca="true" t="shared" si="1" ref="AQ29:AQ36">(COUNT(F29:AO29))</f>
        <v>8</v>
      </c>
      <c r="AR29" s="4">
        <f aca="true" t="shared" si="2" ref="AR29:AR36">IF(COUNT(F29:AO29)&gt;0,LARGE(F29:AO29,1),0)+IF(COUNT(F29:AO29)&gt;1,LARGE(F29:AO29,2),0)+IF(COUNT(F29:AO29)&gt;2,LARGE(F29:AO29,3),0)+IF(COUNT(F29:AO29)&gt;3,LARGE(F29:AO29,4),0)+IF(COUNT(F29:AO29)&gt;4,LARGE(F29:AO29,5),0)+IF(COUNT(F29:AO29)&gt;5,LARGE(F29:AO29,6),0)+IF(COUNT(F29:AO29)&gt;6,LARGE(F29:AO29,7),0)+IF(COUNT(F29:AO29)&gt;7,LARGE(F29:AO29,8),0)+IF(COUNT(F29:AO29)&gt;8,LARGE(F29:AO29,9),0)+IF(COUNT(F29:AO29)&gt;9,LARGE(F29:AO29,10),0)+IF(COUNT(F29:AO29)&gt;10,LARGE(F29:AO29,11),0)+IF(COUNT(F29:AO29)&gt;11,LARGE(F29:AO29,12),0)+IF(COUNT(F29:AO29)&gt;12,LARGE(F29:AO29,13),0)+IF(COUNT(F29:AO29)&gt;13,LARGE(F29:AO29,14),0)+IF(COUNT(F29:AO29)&gt;14,LARGE(F29:AO29,15),0)</f>
        <v>379</v>
      </c>
      <c r="AS29" s="4">
        <f aca="true" t="shared" si="3" ref="AS29:AS36">IF(COUNT(F29:AO29)&lt;22,IF(COUNT(F29:AO29)&gt;14,(COUNT(F29:AO29)-15),0)*20,120)</f>
        <v>0</v>
      </c>
      <c r="AT29" s="4">
        <f aca="true" t="shared" si="4" ref="AT29:AT36">AR29+AS29</f>
        <v>379</v>
      </c>
      <c r="AU29" s="4" t="str">
        <f>B29</f>
        <v>Bragard</v>
      </c>
      <c r="AV29" s="4">
        <f>A29</f>
        <v>0</v>
      </c>
    </row>
    <row r="30" spans="2:48" ht="15.75" customHeight="1">
      <c r="B30" s="4" t="s">
        <v>75</v>
      </c>
      <c r="C30" s="4" t="s">
        <v>76</v>
      </c>
      <c r="D30" s="4">
        <v>1940</v>
      </c>
      <c r="E30" s="4" t="s">
        <v>77</v>
      </c>
      <c r="F30" s="4">
        <v>45</v>
      </c>
      <c r="H30" s="4">
        <v>44</v>
      </c>
      <c r="J30" s="4">
        <v>47</v>
      </c>
      <c r="L30" s="4">
        <v>48</v>
      </c>
      <c r="N30" s="4">
        <v>47</v>
      </c>
      <c r="P30" s="4">
        <v>48</v>
      </c>
      <c r="Y30" s="4">
        <v>44</v>
      </c>
      <c r="AG30" s="4">
        <v>47</v>
      </c>
      <c r="AP30" s="4">
        <f t="shared" si="0"/>
        <v>370</v>
      </c>
      <c r="AQ30" s="4">
        <f t="shared" si="1"/>
        <v>8</v>
      </c>
      <c r="AR30" s="4">
        <f t="shared" si="2"/>
        <v>370</v>
      </c>
      <c r="AS30" s="4">
        <f t="shared" si="3"/>
        <v>0</v>
      </c>
      <c r="AT30" s="4">
        <f t="shared" si="4"/>
        <v>370</v>
      </c>
      <c r="AU30" s="4" t="str">
        <f>B30</f>
        <v>Pütz</v>
      </c>
      <c r="AV30" s="4">
        <f>A30</f>
        <v>0</v>
      </c>
    </row>
    <row r="31" spans="2:48" ht="15.75" customHeight="1">
      <c r="B31" s="4" t="s">
        <v>82</v>
      </c>
      <c r="C31" s="4" t="s">
        <v>83</v>
      </c>
      <c r="D31" s="4">
        <v>38</v>
      </c>
      <c r="E31" s="4" t="s">
        <v>84</v>
      </c>
      <c r="I31" s="4">
        <v>50</v>
      </c>
      <c r="L31" s="4">
        <v>50</v>
      </c>
      <c r="T31" s="4">
        <v>50</v>
      </c>
      <c r="Y31" s="4">
        <v>50</v>
      </c>
      <c r="AA31" s="4">
        <v>50</v>
      </c>
      <c r="AE31" s="4">
        <v>50</v>
      </c>
      <c r="AM31" s="4">
        <v>50</v>
      </c>
      <c r="AP31" s="4">
        <f t="shared" si="0"/>
        <v>350</v>
      </c>
      <c r="AQ31" s="4">
        <f t="shared" si="1"/>
        <v>7</v>
      </c>
      <c r="AR31" s="4">
        <f t="shared" si="2"/>
        <v>350</v>
      </c>
      <c r="AS31" s="4">
        <f t="shared" si="3"/>
        <v>0</v>
      </c>
      <c r="AT31" s="4">
        <f t="shared" si="4"/>
        <v>350</v>
      </c>
      <c r="AU31" s="4" t="str">
        <f>B31</f>
        <v>Schmülgen</v>
      </c>
      <c r="AV31" s="4">
        <f>A31</f>
        <v>0</v>
      </c>
    </row>
    <row r="32" spans="2:48" ht="15.75" customHeight="1">
      <c r="B32" s="4" t="s">
        <v>88</v>
      </c>
      <c r="C32" s="4" t="s">
        <v>89</v>
      </c>
      <c r="D32" s="4">
        <v>1932</v>
      </c>
      <c r="E32" s="4" t="s">
        <v>90</v>
      </c>
      <c r="F32" s="4">
        <v>50</v>
      </c>
      <c r="L32" s="4">
        <v>50</v>
      </c>
      <c r="R32" s="4">
        <v>50</v>
      </c>
      <c r="Y32" s="4">
        <v>50</v>
      </c>
      <c r="AE32" s="4">
        <v>50</v>
      </c>
      <c r="AN32" s="4">
        <v>50</v>
      </c>
      <c r="AP32" s="4">
        <f t="shared" si="0"/>
        <v>300</v>
      </c>
      <c r="AQ32" s="4">
        <f t="shared" si="1"/>
        <v>6</v>
      </c>
      <c r="AR32" s="4">
        <f t="shared" si="2"/>
        <v>300</v>
      </c>
      <c r="AS32" s="4">
        <f t="shared" si="3"/>
        <v>0</v>
      </c>
      <c r="AT32" s="4">
        <f t="shared" si="4"/>
        <v>300</v>
      </c>
      <c r="AU32" s="4" t="str">
        <f>B32</f>
        <v>Koppatsch</v>
      </c>
      <c r="AV32" s="4">
        <f>A32</f>
        <v>0</v>
      </c>
    </row>
    <row r="33" spans="2:46" ht="15.75" customHeight="1">
      <c r="B33" s="4" t="s">
        <v>91</v>
      </c>
      <c r="C33" s="4" t="s">
        <v>92</v>
      </c>
      <c r="D33" s="4">
        <v>1942</v>
      </c>
      <c r="E33" s="4" t="s">
        <v>93</v>
      </c>
      <c r="O33" s="4">
        <v>50</v>
      </c>
      <c r="Q33" s="4">
        <v>49</v>
      </c>
      <c r="T33" s="4">
        <v>50</v>
      </c>
      <c r="X33" s="4">
        <v>50</v>
      </c>
      <c r="AE33" s="4">
        <v>50</v>
      </c>
      <c r="AM33" s="4">
        <v>49</v>
      </c>
      <c r="AP33" s="4">
        <f t="shared" si="0"/>
        <v>298</v>
      </c>
      <c r="AQ33" s="4">
        <f t="shared" si="1"/>
        <v>6</v>
      </c>
      <c r="AR33" s="4">
        <f t="shared" si="2"/>
        <v>298</v>
      </c>
      <c r="AS33" s="4">
        <f t="shared" si="3"/>
        <v>0</v>
      </c>
      <c r="AT33" s="4">
        <f t="shared" si="4"/>
        <v>298</v>
      </c>
    </row>
    <row r="34" spans="2:48" ht="15.75" customHeight="1">
      <c r="B34" s="4" t="s">
        <v>94</v>
      </c>
      <c r="C34" s="4" t="s">
        <v>95</v>
      </c>
      <c r="D34" s="4">
        <v>1937</v>
      </c>
      <c r="E34" s="4" t="s">
        <v>96</v>
      </c>
      <c r="I34" s="4">
        <v>48</v>
      </c>
      <c r="M34" s="4">
        <v>50</v>
      </c>
      <c r="N34" s="4">
        <v>46</v>
      </c>
      <c r="AB34" s="4">
        <v>44</v>
      </c>
      <c r="AD34" s="4">
        <v>50</v>
      </c>
      <c r="AF34" s="4">
        <v>50</v>
      </c>
      <c r="AP34" s="4">
        <f t="shared" si="0"/>
        <v>288</v>
      </c>
      <c r="AQ34" s="4">
        <f t="shared" si="1"/>
        <v>6</v>
      </c>
      <c r="AR34" s="4">
        <f t="shared" si="2"/>
        <v>288</v>
      </c>
      <c r="AS34" s="4">
        <f t="shared" si="3"/>
        <v>0</v>
      </c>
      <c r="AT34" s="4">
        <f t="shared" si="4"/>
        <v>288</v>
      </c>
      <c r="AU34" s="4" t="str">
        <f>B34</f>
        <v>OTTEN</v>
      </c>
      <c r="AV34" s="4">
        <f>A34</f>
        <v>0</v>
      </c>
    </row>
    <row r="35" spans="2:48" ht="15.75" customHeight="1">
      <c r="B35" s="4" t="s">
        <v>97</v>
      </c>
      <c r="C35" s="4" t="s">
        <v>98</v>
      </c>
      <c r="D35" s="4">
        <v>43</v>
      </c>
      <c r="E35" s="4" t="s">
        <v>99</v>
      </c>
      <c r="F35" s="4">
        <v>48</v>
      </c>
      <c r="G35" s="4">
        <v>48</v>
      </c>
      <c r="AF35" s="4">
        <v>47</v>
      </c>
      <c r="AL35" s="4">
        <v>48</v>
      </c>
      <c r="AM35" s="4">
        <v>41</v>
      </c>
      <c r="AN35" s="4">
        <v>47</v>
      </c>
      <c r="AP35" s="4">
        <f t="shared" si="0"/>
        <v>279</v>
      </c>
      <c r="AQ35" s="4">
        <f t="shared" si="1"/>
        <v>6</v>
      </c>
      <c r="AR35" s="4">
        <f t="shared" si="2"/>
        <v>279</v>
      </c>
      <c r="AS35" s="4">
        <f t="shared" si="3"/>
        <v>0</v>
      </c>
      <c r="AT35" s="4">
        <f t="shared" si="4"/>
        <v>279</v>
      </c>
      <c r="AU35" s="4" t="str">
        <f>B35</f>
        <v>Hohn</v>
      </c>
      <c r="AV35" s="4">
        <f>A35</f>
        <v>0</v>
      </c>
    </row>
    <row r="36" spans="2:48" ht="15.75" customHeight="1">
      <c r="B36" s="4" t="s">
        <v>85</v>
      </c>
      <c r="C36" s="4" t="s">
        <v>86</v>
      </c>
      <c r="D36" s="4">
        <v>1938</v>
      </c>
      <c r="E36" s="4" t="s">
        <v>87</v>
      </c>
      <c r="F36" s="4">
        <v>49</v>
      </c>
      <c r="H36" s="4">
        <v>50</v>
      </c>
      <c r="N36" s="4">
        <v>48</v>
      </c>
      <c r="T36" s="4">
        <v>48</v>
      </c>
      <c r="V36" s="4">
        <v>49</v>
      </c>
      <c r="AP36" s="4">
        <f t="shared" si="0"/>
        <v>244</v>
      </c>
      <c r="AQ36" s="4">
        <f t="shared" si="1"/>
        <v>5</v>
      </c>
      <c r="AR36" s="4">
        <f t="shared" si="2"/>
        <v>244</v>
      </c>
      <c r="AS36" s="4">
        <f t="shared" si="3"/>
        <v>0</v>
      </c>
      <c r="AT36" s="4">
        <f t="shared" si="4"/>
        <v>244</v>
      </c>
      <c r="AU36" s="4" t="str">
        <f>B36</f>
        <v>Wings</v>
      </c>
      <c r="AV36" s="4">
        <f>A36</f>
        <v>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nordic-walking rhur eifel</cp:lastModifiedBy>
  <cp:lastPrinted>2008-11-07T19:39:27Z</cp:lastPrinted>
  <dcterms:created xsi:type="dcterms:W3CDTF">2008-08-06T11:43:16Z</dcterms:created>
  <dcterms:modified xsi:type="dcterms:W3CDTF">2008-12-18T10:59:51Z</dcterms:modified>
  <cp:category/>
  <cp:version/>
  <cp:contentType/>
  <cp:contentStatus/>
</cp:coreProperties>
</file>