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Sch C (2011)" sheetId="1" r:id="rId1"/>
  </sheets>
  <definedNames>
    <definedName name="_xlnm._FilterDatabase" localSheetId="0" hidden="1">'Sch C (2011)'!$A$2:$AT$2</definedName>
    <definedName name="_xlnm.Print_Titles" localSheetId="0">'Sch C (2011)'!$2:$2</definedName>
  </definedNames>
  <calcPr fullCalcOnLoad="1"/>
</workbook>
</file>

<file path=xl/sharedStrings.xml><?xml version="1.0" encoding="utf-8"?>
<sst xmlns="http://schemas.openxmlformats.org/spreadsheetml/2006/main" count="77" uniqueCount="76">
  <si>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</si>
  <si>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</si>
  <si>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</si>
  <si>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</si>
  <si>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</si>
  <si>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</si>
  <si>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</si>
  <si>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</si>
  <si>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</si>
  <si>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</si>
  <si>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</si>
  <si>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</si>
  <si>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</si>
  <si>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</si>
  <si>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</si>
  <si>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</si>
  <si>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</si>
  <si>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</si>
  <si>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</si>
  <si>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</si>
  <si>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</si>
  <si>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</si>
  <si>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</si>
  <si>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</si>
  <si>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</si>
  <si>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</si>
  <si>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</si>
  <si>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</si>
  <si>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</si>
  <si>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</si>
  <si>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</si>
  <si>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</si>
  <si>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</si>
  <si>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</si>
  <si>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</si>
  <si>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</si>
  <si>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</si>
  <si>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</si>
  <si>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</si>
  <si>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</si>
  <si>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</si>
  <si>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</si>
  <si>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</si>
  <si>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</si>
  <si>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</si>
  <si>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Schüler C: 10 bis 11 Jahre alt  (Jg. 2000 bis 2001)</t>
  </si>
  <si>
    <t>Gerhardt</t>
  </si>
  <si>
    <t>Cedric</t>
  </si>
  <si>
    <t>Jugendsport Wenau</t>
  </si>
  <si>
    <t>Daniel</t>
  </si>
  <si>
    <t>Andreas</t>
  </si>
  <si>
    <t>TUS Buir</t>
  </si>
  <si>
    <t>Effertz</t>
  </si>
  <si>
    <t>Dalio</t>
  </si>
  <si>
    <t>TV Obermaubach</t>
  </si>
  <si>
    <t>Mertens</t>
  </si>
  <si>
    <t>Jonas</t>
  </si>
  <si>
    <t>Windeln</t>
  </si>
  <si>
    <t>Lukas</t>
  </si>
  <si>
    <t>VfR Unterbruch LG</t>
  </si>
  <si>
    <t>Götte</t>
  </si>
  <si>
    <t>Xaver</t>
  </si>
  <si>
    <t>LC Weilerswist</t>
  </si>
  <si>
    <t>Palm</t>
  </si>
  <si>
    <t xml:space="preserve"> Benedikt</t>
  </si>
  <si>
    <t>Polis</t>
  </si>
  <si>
    <t xml:space="preserve"> Jonas</t>
  </si>
  <si>
    <t>TV Roetgen</t>
  </si>
  <si>
    <t>Michaeli</t>
  </si>
  <si>
    <t xml:space="preserve"> Dan</t>
  </si>
  <si>
    <t>AC Eifel</t>
  </si>
  <si>
    <t>SV Bergwacht Rohren</t>
  </si>
  <si>
    <t>Warbel</t>
  </si>
  <si>
    <t xml:space="preserve"> Jens</t>
  </si>
  <si>
    <t>TV Höfen</t>
  </si>
  <si>
    <t xml:space="preserve">  7 BESTE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</si>
</sst>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5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35">
    <xf numFmtId="0" fontId="0" fillId="0" borderId="0" xfId="0" applyAlignment="1">
      <alignment/>
    </xf>
    <xf numFmtId="0" fontId="2" fillId="21" borderId="10" xfId="0" applyFont="1" applyFill="1" applyBorder="1" applyAlignment="1">
      <alignment/>
    </xf>
    <xf numFmtId="0" fontId="2" fillId="20" borderId="10" xfId="0" applyFont="1" applyFill="1" applyBorder="1" applyAlignment="1">
      <alignment horizontal="left" vertical="top" textRotation="180"/>
    </xf>
    <xf numFmtId="0" fontId="2" fillId="7" borderId="10" xfId="0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center" vertical="center" textRotation="180"/>
    </xf>
    <xf numFmtId="164" fontId="2" fillId="4" borderId="10" xfId="0" applyNumberFormat="1" applyFont="1" applyFill="1" applyBorder="1" applyAlignment="1">
      <alignment horizontal="center" vertical="center" textRotation="180"/>
    </xf>
    <xf numFmtId="0" fontId="2" fillId="24" borderId="10" xfId="0" applyFont="1" applyFill="1" applyBorder="1" applyAlignment="1">
      <alignment horizontal="center" vertical="center" textRotation="180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2" fillId="4" borderId="10" xfId="0" applyFont="1" applyFill="1" applyBorder="1" applyAlignment="1">
      <alignment horizontal="center" vertical="center" textRotation="180"/>
    </xf>
    <xf numFmtId="0" fontId="2" fillId="2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23" fillId="0" borderId="10" xfId="0" applyFont="1" applyFill="1" applyBorder="1" applyAlignment="1">
      <alignment vertical="center"/>
    </xf>
    <xf numFmtId="0" fontId="23" fillId="21" borderId="10" xfId="0" applyFont="1" applyFill="1" applyBorder="1" applyAlignment="1">
      <alignment/>
    </xf>
    <xf numFmtId="0" fontId="23" fillId="21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textRotation="90"/>
    </xf>
    <xf numFmtId="0" fontId="24" fillId="0" borderId="10" xfId="0" applyNumberFormat="1" applyFont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0" xfId="0" applyFont="1" applyFill="1" applyBorder="1" applyAlignment="1">
      <alignment horizontal="left" wrapText="1"/>
    </xf>
    <xf numFmtId="0" fontId="24" fillId="0" borderId="10" xfId="0" applyNumberFormat="1" applyFont="1" applyBorder="1" applyAlignment="1" quotePrefix="1">
      <alignment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25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2.Ergebnislisten%7CErgebnisliste%20MW&amp;pp=662" TargetMode="External" /><Relationship Id="rId2" Type="http://schemas.openxmlformats.org/officeDocument/2006/relationships/hyperlink" Target="http://www3.your-sports.com/details/results.php?sl=6.5949.de.2.Ergebnislisten%7CErgebnisliste%20MW&amp;pp=61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T12"/>
  <sheetViews>
    <sheetView showGridLines="0" tabSelected="1" zoomScalePageLayoutView="0" workbookViewId="0" topLeftCell="A1">
      <pane xSplit="10" ySplit="2" topLeftCell="K7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13" sqref="A13:IV556"/>
    </sheetView>
  </sheetViews>
  <sheetFormatPr defaultColWidth="11.421875" defaultRowHeight="12.75"/>
  <cols>
    <col min="1" max="1" width="4.28125" style="8" customWidth="1"/>
    <col min="2" max="2" width="4.7109375" style="9" customWidth="1"/>
    <col min="3" max="3" width="3.421875" style="9" customWidth="1"/>
    <col min="4" max="6" width="4.7109375" style="9" customWidth="1"/>
    <col min="7" max="8" width="12.140625" style="16" customWidth="1"/>
    <col min="9" max="9" width="5.57421875" style="16" bestFit="1" customWidth="1"/>
    <col min="10" max="10" width="27.00390625" style="16" customWidth="1"/>
    <col min="11" max="27" width="3.00390625" style="13" bestFit="1" customWidth="1"/>
    <col min="28" max="28" width="3.28125" style="13" bestFit="1" customWidth="1"/>
    <col min="29" max="29" width="3.00390625" style="13" bestFit="1" customWidth="1"/>
    <col min="30" max="42" width="3.28125" style="13" bestFit="1" customWidth="1"/>
    <col min="43" max="43" width="3.00390625" style="13" bestFit="1" customWidth="1"/>
    <col min="44" max="45" width="3.28125" style="13" bestFit="1" customWidth="1"/>
    <col min="46" max="46" width="3.00390625" style="13" bestFit="1" customWidth="1"/>
    <col min="47" max="16384" width="11.421875" style="13" customWidth="1"/>
  </cols>
  <sheetData>
    <row r="1" spans="1:46" s="10" customFormat="1" ht="15">
      <c r="A1" s="33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s="11" customFormat="1" ht="87">
      <c r="A2" s="6" t="s">
        <v>44</v>
      </c>
      <c r="B2" s="5" t="s">
        <v>43</v>
      </c>
      <c r="C2" s="4" t="s">
        <v>42</v>
      </c>
      <c r="D2" s="4" t="s">
        <v>75</v>
      </c>
      <c r="E2" s="4" t="s">
        <v>41</v>
      </c>
      <c r="F2" s="14" t="s">
        <v>40</v>
      </c>
      <c r="G2" s="3" t="s">
        <v>39</v>
      </c>
      <c r="H2" s="3" t="s">
        <v>38</v>
      </c>
      <c r="I2" s="3" t="s">
        <v>37</v>
      </c>
      <c r="J2" s="3" t="s">
        <v>36</v>
      </c>
      <c r="K2" s="2" t="s">
        <v>35</v>
      </c>
      <c r="L2" s="2" t="s">
        <v>34</v>
      </c>
      <c r="M2" s="2" t="s">
        <v>33</v>
      </c>
      <c r="N2" s="2" t="s">
        <v>32</v>
      </c>
      <c r="O2" s="2" t="s">
        <v>31</v>
      </c>
      <c r="P2" s="2" t="s">
        <v>30</v>
      </c>
      <c r="Q2" s="2" t="s">
        <v>29</v>
      </c>
      <c r="R2" s="2" t="s">
        <v>28</v>
      </c>
      <c r="S2" s="2" t="s">
        <v>27</v>
      </c>
      <c r="T2" s="2" t="s">
        <v>26</v>
      </c>
      <c r="U2" s="2" t="s">
        <v>25</v>
      </c>
      <c r="V2" s="2" t="s">
        <v>24</v>
      </c>
      <c r="W2" s="2" t="s">
        <v>23</v>
      </c>
      <c r="X2" s="2" t="s">
        <v>22</v>
      </c>
      <c r="Y2" s="2" t="s">
        <v>21</v>
      </c>
      <c r="Z2" s="2" t="s">
        <v>20</v>
      </c>
      <c r="AA2" s="2" t="s">
        <v>19</v>
      </c>
      <c r="AB2" s="2" t="s">
        <v>18</v>
      </c>
      <c r="AC2" s="2" t="s">
        <v>17</v>
      </c>
      <c r="AD2" s="2" t="s">
        <v>16</v>
      </c>
      <c r="AE2" s="2" t="s">
        <v>15</v>
      </c>
      <c r="AF2" s="2" t="s">
        <v>14</v>
      </c>
      <c r="AG2" s="2" t="s">
        <v>13</v>
      </c>
      <c r="AH2" s="2" t="s">
        <v>12</v>
      </c>
      <c r="AI2" s="2" t="s">
        <v>11</v>
      </c>
      <c r="AJ2" s="2" t="s">
        <v>10</v>
      </c>
      <c r="AK2" s="2" t="s">
        <v>9</v>
      </c>
      <c r="AL2" s="2" t="s">
        <v>8</v>
      </c>
      <c r="AM2" s="2" t="s">
        <v>7</v>
      </c>
      <c r="AN2" s="2" t="s">
        <v>6</v>
      </c>
      <c r="AO2" s="2" t="s">
        <v>5</v>
      </c>
      <c r="AP2" s="2" t="s">
        <v>4</v>
      </c>
      <c r="AQ2" s="2" t="s">
        <v>3</v>
      </c>
      <c r="AR2" s="2" t="s">
        <v>2</v>
      </c>
      <c r="AS2" s="2" t="s">
        <v>1</v>
      </c>
      <c r="AT2" s="2" t="s">
        <v>0</v>
      </c>
    </row>
    <row r="3" spans="1:46" s="22" customFormat="1" ht="15.75" customHeight="1">
      <c r="A3" s="18">
        <v>1</v>
      </c>
      <c r="B3" s="19">
        <f aca="true" t="shared" si="0" ref="B3:B12">SUM(K3:AT3)</f>
        <v>1407</v>
      </c>
      <c r="C3" s="19">
        <f aca="true" t="shared" si="1" ref="C3:C12">COUNT(K3:AT3)</f>
        <v>29</v>
      </c>
      <c r="D3" s="19">
        <f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350</v>
      </c>
      <c r="E3" s="19">
        <v>80</v>
      </c>
      <c r="F3" s="20">
        <f aca="true" t="shared" si="2" ref="F3:F12">D3+E3</f>
        <v>430</v>
      </c>
      <c r="G3" s="28" t="s">
        <v>46</v>
      </c>
      <c r="H3" s="28" t="s">
        <v>47</v>
      </c>
      <c r="I3" s="28">
        <v>2001</v>
      </c>
      <c r="J3" s="28" t="s">
        <v>48</v>
      </c>
      <c r="K3" s="21">
        <v>47</v>
      </c>
      <c r="L3" s="21"/>
      <c r="M3" s="21">
        <v>45</v>
      </c>
      <c r="N3" s="21"/>
      <c r="O3" s="21"/>
      <c r="P3" s="21">
        <v>49</v>
      </c>
      <c r="Q3" s="21"/>
      <c r="R3" s="21">
        <v>50</v>
      </c>
      <c r="S3" s="21">
        <v>48</v>
      </c>
      <c r="T3" s="21">
        <v>48</v>
      </c>
      <c r="U3" s="21">
        <v>48</v>
      </c>
      <c r="V3" s="21"/>
      <c r="W3" s="21">
        <v>48</v>
      </c>
      <c r="X3" s="21">
        <v>50</v>
      </c>
      <c r="Y3" s="21">
        <v>49</v>
      </c>
      <c r="Z3" s="21">
        <v>49</v>
      </c>
      <c r="AA3" s="21">
        <v>48</v>
      </c>
      <c r="AB3" s="21">
        <v>49</v>
      </c>
      <c r="AC3" s="21">
        <v>49</v>
      </c>
      <c r="AD3" s="21">
        <v>50</v>
      </c>
      <c r="AE3" s="21">
        <v>48</v>
      </c>
      <c r="AF3" s="21">
        <v>50</v>
      </c>
      <c r="AG3" s="21">
        <v>49</v>
      </c>
      <c r="AH3" s="21">
        <v>50</v>
      </c>
      <c r="AI3" s="21">
        <v>45</v>
      </c>
      <c r="AJ3" s="21">
        <v>48</v>
      </c>
      <c r="AK3" s="21">
        <v>44</v>
      </c>
      <c r="AL3" s="21">
        <v>49</v>
      </c>
      <c r="AM3" s="21">
        <v>50</v>
      </c>
      <c r="AN3" s="21">
        <v>50</v>
      </c>
      <c r="AO3" s="21">
        <v>49</v>
      </c>
      <c r="AP3" s="21">
        <v>50</v>
      </c>
      <c r="AQ3" s="21"/>
      <c r="AR3" s="21">
        <v>48</v>
      </c>
      <c r="AS3" s="21">
        <v>50</v>
      </c>
      <c r="AT3" s="21"/>
    </row>
    <row r="4" spans="1:46" s="22" customFormat="1" ht="15.75" customHeight="1">
      <c r="A4" s="18">
        <v>2</v>
      </c>
      <c r="B4" s="19">
        <f t="shared" si="0"/>
        <v>809</v>
      </c>
      <c r="C4" s="19">
        <f t="shared" si="1"/>
        <v>17</v>
      </c>
      <c r="D4" s="19">
        <f>IF(COUNT(K4:AT4)&gt;0,LARGE(K4:AT4,1),0)+IF(COUNT(K4:AT4)&gt;1,LARGE(K4:AT4,2),0)+IF(COUNT(K4:AT4)&gt;2,LARGE(K4:AT4,3),0)+IF(COUNT(K4:AT4)&gt;3,LARGE(K4:AT4,4),0)+IF(COUNT(K4:AT4)&gt;4,LARGE(K4:AT4,5),0)+IF(COUNT(K4:AT4)&gt;5,LARGE(K4:AT4,6),0)+IF(COUNT(K4:AT4)&gt;6,LARGE(K4:AT4,7),0)</f>
        <v>344</v>
      </c>
      <c r="E4" s="19">
        <v>80</v>
      </c>
      <c r="F4" s="20">
        <f t="shared" si="2"/>
        <v>424</v>
      </c>
      <c r="G4" s="28" t="s">
        <v>52</v>
      </c>
      <c r="H4" s="28" t="s">
        <v>53</v>
      </c>
      <c r="I4" s="28">
        <v>2000</v>
      </c>
      <c r="J4" s="28" t="s">
        <v>54</v>
      </c>
      <c r="K4" s="21">
        <v>45</v>
      </c>
      <c r="L4" s="21"/>
      <c r="M4" s="21">
        <v>48</v>
      </c>
      <c r="N4" s="21"/>
      <c r="O4" s="21"/>
      <c r="P4" s="21">
        <v>48</v>
      </c>
      <c r="Q4" s="21">
        <v>40</v>
      </c>
      <c r="R4" s="21"/>
      <c r="S4" s="21">
        <v>49</v>
      </c>
      <c r="T4" s="21"/>
      <c r="U4" s="21">
        <v>49</v>
      </c>
      <c r="V4" s="21"/>
      <c r="W4" s="21">
        <v>47</v>
      </c>
      <c r="X4" s="21"/>
      <c r="Y4" s="21">
        <v>50</v>
      </c>
      <c r="Z4" s="21"/>
      <c r="AA4" s="21"/>
      <c r="AB4" s="21"/>
      <c r="AC4" s="21"/>
      <c r="AD4" s="21"/>
      <c r="AE4" s="21">
        <v>47</v>
      </c>
      <c r="AF4" s="21">
        <v>49</v>
      </c>
      <c r="AG4" s="21">
        <v>48</v>
      </c>
      <c r="AH4" s="21">
        <v>48</v>
      </c>
      <c r="AI4" s="21"/>
      <c r="AJ4" s="21">
        <v>49</v>
      </c>
      <c r="AK4" s="21">
        <v>45</v>
      </c>
      <c r="AL4" s="21"/>
      <c r="AM4" s="21">
        <v>49</v>
      </c>
      <c r="AN4" s="21"/>
      <c r="AO4" s="21"/>
      <c r="AP4" s="21">
        <v>49</v>
      </c>
      <c r="AQ4" s="21"/>
      <c r="AR4" s="21"/>
      <c r="AS4" s="21">
        <v>49</v>
      </c>
      <c r="AT4" s="21"/>
    </row>
    <row r="5" spans="1:46" s="22" customFormat="1" ht="15.75" customHeight="1">
      <c r="A5" s="18">
        <v>3</v>
      </c>
      <c r="B5" s="19">
        <f t="shared" si="0"/>
        <v>755</v>
      </c>
      <c r="C5" s="19">
        <f t="shared" si="1"/>
        <v>16</v>
      </c>
      <c r="D5" s="19">
        <f>IF(COUNT(K5:AT5)&gt;0,LARGE(K5:AT5,1),0)+IF(COUNT(K5:AT5)&gt;1,LARGE(K5:AT5,2),0)+IF(COUNT(K5:AT5)&gt;2,LARGE(K5:AT5,3),0)+IF(COUNT(K5:AT5)&gt;3,LARGE(K5:AT5,4),0)+IF(COUNT(K5:AT5)&gt;4,LARGE(K5:AT5,5),0)+IF(COUNT(K5:AT5)&gt;5,LARGE(K5:AT5,6),0)+IF(COUNT(K5:AT5)&gt;6,LARGE(K5:AT5,7),0)</f>
        <v>342</v>
      </c>
      <c r="E5" s="19">
        <v>80</v>
      </c>
      <c r="F5" s="20">
        <f t="shared" si="2"/>
        <v>422</v>
      </c>
      <c r="G5" s="29" t="s">
        <v>65</v>
      </c>
      <c r="H5" s="30" t="s">
        <v>66</v>
      </c>
      <c r="I5" s="29">
        <v>2000</v>
      </c>
      <c r="J5" s="29" t="s">
        <v>67</v>
      </c>
      <c r="K5" s="21"/>
      <c r="L5" s="21"/>
      <c r="M5" s="21">
        <v>38</v>
      </c>
      <c r="N5" s="21"/>
      <c r="O5" s="21"/>
      <c r="P5" s="21"/>
      <c r="Q5" s="21"/>
      <c r="R5" s="21"/>
      <c r="S5" s="21">
        <v>47</v>
      </c>
      <c r="T5" s="21"/>
      <c r="U5" s="21"/>
      <c r="V5" s="21"/>
      <c r="W5" s="21"/>
      <c r="X5" s="21"/>
      <c r="Y5" s="21"/>
      <c r="Z5" s="21">
        <v>47</v>
      </c>
      <c r="AA5" s="21"/>
      <c r="AB5" s="21">
        <v>50</v>
      </c>
      <c r="AC5" s="21">
        <v>48</v>
      </c>
      <c r="AD5" s="21">
        <v>49</v>
      </c>
      <c r="AE5" s="21">
        <v>49</v>
      </c>
      <c r="AF5" s="21">
        <v>48</v>
      </c>
      <c r="AG5" s="21">
        <v>50</v>
      </c>
      <c r="AH5" s="21"/>
      <c r="AI5" s="21"/>
      <c r="AJ5" s="21">
        <v>47</v>
      </c>
      <c r="AK5" s="21">
        <v>43</v>
      </c>
      <c r="AL5" s="21">
        <v>48</v>
      </c>
      <c r="AM5" s="21">
        <v>48</v>
      </c>
      <c r="AN5" s="21"/>
      <c r="AO5" s="21">
        <v>48</v>
      </c>
      <c r="AP5" s="21">
        <v>48</v>
      </c>
      <c r="AQ5" s="21"/>
      <c r="AR5" s="21">
        <v>47</v>
      </c>
      <c r="AS5" s="21"/>
      <c r="AT5" s="21"/>
    </row>
    <row r="6" spans="1:46" s="22" customFormat="1" ht="15.75" customHeight="1">
      <c r="A6" s="18">
        <v>4</v>
      </c>
      <c r="B6" s="19">
        <f t="shared" si="0"/>
        <v>352</v>
      </c>
      <c r="C6" s="19">
        <f t="shared" si="1"/>
        <v>8</v>
      </c>
      <c r="D6" s="19">
        <f aca="true" t="shared" si="3" ref="D6:D11">IF(COUNT(K6:AT6)&gt;0,LARGE(K6:AT6,1),0)+IF(COUNT(K6:AT6)&gt;1,LARGE(K6:AT6,2),0)+IF(COUNT(K6:AT6)&gt;2,LARGE(K6:AT6,3),0)+IF(COUNT(K6:AT6)&gt;3,LARGE(K6:AT6,4),0)+IF(COUNT(K6:AT6)&gt;4,LARGE(K6:AT6,5),0)+IF(COUNT(K6:AT6)&gt;5,LARGE(K6:AT6,6),0)+IF(COUNT(K6:AT6)&gt;6,LARGE(K6:AT6,7),0)</f>
        <v>315</v>
      </c>
      <c r="E6" s="19">
        <f aca="true" t="shared" si="4" ref="E6:E12">IF(COUNT(K6:AT6)&lt;22,IF(COUNT(K6:AT6)&gt;14,(COUNT(K6:AT6)-15),0)*20,120)</f>
        <v>0</v>
      </c>
      <c r="F6" s="20">
        <f t="shared" si="2"/>
        <v>315</v>
      </c>
      <c r="G6" s="31" t="s">
        <v>60</v>
      </c>
      <c r="H6" s="31" t="s">
        <v>61</v>
      </c>
      <c r="I6" s="32">
        <v>2001</v>
      </c>
      <c r="J6" s="32" t="s">
        <v>62</v>
      </c>
      <c r="K6" s="21"/>
      <c r="L6" s="21">
        <v>49</v>
      </c>
      <c r="M6" s="21">
        <v>37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>
        <v>41</v>
      </c>
      <c r="AA6" s="21"/>
      <c r="AB6" s="21"/>
      <c r="AC6" s="21"/>
      <c r="AD6" s="21"/>
      <c r="AE6" s="21">
        <v>45</v>
      </c>
      <c r="AF6" s="21">
        <v>47</v>
      </c>
      <c r="AG6" s="21"/>
      <c r="AH6" s="21"/>
      <c r="AI6" s="21"/>
      <c r="AJ6" s="21"/>
      <c r="AK6" s="21">
        <v>41</v>
      </c>
      <c r="AL6" s="21">
        <v>47</v>
      </c>
      <c r="AM6" s="21"/>
      <c r="AN6" s="21">
        <v>45</v>
      </c>
      <c r="AO6" s="21"/>
      <c r="AP6" s="21"/>
      <c r="AQ6" s="21"/>
      <c r="AR6" s="21"/>
      <c r="AS6" s="21"/>
      <c r="AT6" s="21"/>
    </row>
    <row r="7" spans="1:46" s="22" customFormat="1" ht="15.75" customHeight="1">
      <c r="A7" s="18"/>
      <c r="B7" s="19">
        <f t="shared" si="0"/>
        <v>195</v>
      </c>
      <c r="C7" s="19">
        <f t="shared" si="1"/>
        <v>4</v>
      </c>
      <c r="D7" s="19">
        <f t="shared" si="3"/>
        <v>195</v>
      </c>
      <c r="E7" s="19">
        <f t="shared" si="4"/>
        <v>0</v>
      </c>
      <c r="F7" s="20">
        <f t="shared" si="2"/>
        <v>195</v>
      </c>
      <c r="G7" s="25" t="s">
        <v>57</v>
      </c>
      <c r="H7" s="25" t="s">
        <v>58</v>
      </c>
      <c r="I7" s="26">
        <v>2000</v>
      </c>
      <c r="J7" s="26" t="s">
        <v>59</v>
      </c>
      <c r="K7" s="21"/>
      <c r="L7" s="21">
        <v>50</v>
      </c>
      <c r="M7" s="21"/>
      <c r="N7" s="21"/>
      <c r="O7" s="21"/>
      <c r="P7" s="21"/>
      <c r="Q7" s="21"/>
      <c r="R7" s="21"/>
      <c r="S7" s="21"/>
      <c r="T7" s="21"/>
      <c r="U7" s="21"/>
      <c r="V7" s="21">
        <v>50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>
        <v>46</v>
      </c>
      <c r="AL7" s="21"/>
      <c r="AM7" s="21"/>
      <c r="AN7" s="21"/>
      <c r="AO7" s="21"/>
      <c r="AP7" s="21"/>
      <c r="AQ7" s="21"/>
      <c r="AR7" s="21">
        <v>49</v>
      </c>
      <c r="AS7" s="21"/>
      <c r="AT7" s="21"/>
    </row>
    <row r="8" spans="1:46" s="22" customFormat="1" ht="15.75" customHeight="1">
      <c r="A8" s="18"/>
      <c r="B8" s="19">
        <f t="shared" si="0"/>
        <v>150</v>
      </c>
      <c r="C8" s="19">
        <f t="shared" si="1"/>
        <v>3</v>
      </c>
      <c r="D8" s="19">
        <f t="shared" si="3"/>
        <v>150</v>
      </c>
      <c r="E8" s="19">
        <f t="shared" si="4"/>
        <v>0</v>
      </c>
      <c r="F8" s="20">
        <f t="shared" si="2"/>
        <v>150</v>
      </c>
      <c r="G8" s="23" t="s">
        <v>63</v>
      </c>
      <c r="H8" s="24" t="s">
        <v>64</v>
      </c>
      <c r="I8" s="23">
        <v>2000</v>
      </c>
      <c r="J8" s="23" t="s">
        <v>54</v>
      </c>
      <c r="K8" s="21"/>
      <c r="L8" s="21"/>
      <c r="M8" s="21">
        <v>50</v>
      </c>
      <c r="N8" s="21"/>
      <c r="O8" s="21"/>
      <c r="P8" s="21"/>
      <c r="Q8" s="21"/>
      <c r="R8" s="21"/>
      <c r="S8" s="21"/>
      <c r="T8" s="21"/>
      <c r="U8" s="21"/>
      <c r="V8" s="21"/>
      <c r="W8" s="21">
        <v>50</v>
      </c>
      <c r="X8" s="21"/>
      <c r="Y8" s="21"/>
      <c r="Z8" s="21"/>
      <c r="AA8" s="21"/>
      <c r="AB8" s="21"/>
      <c r="AC8" s="21"/>
      <c r="AD8" s="21"/>
      <c r="AE8" s="21">
        <v>50</v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s="22" customFormat="1" ht="15.75" customHeight="1">
      <c r="A9" s="18"/>
      <c r="B9" s="1">
        <f t="shared" si="0"/>
        <v>138</v>
      </c>
      <c r="C9" s="1">
        <f t="shared" si="1"/>
        <v>3</v>
      </c>
      <c r="D9" s="19">
        <f>IF(COUNT(K9:AT9)&gt;0,LARGE(K9:AT9,1),0)+IF(COUNT(K9:AT9)&gt;1,LARGE(K9:AT9,2),0)+IF(COUNT(K9:AT9)&gt;2,LARGE(K9:AT9,3),0)+IF(COUNT(K9:AT9)&gt;3,LARGE(K9:AT9,4),0)+IF(COUNT(K9:AT9)&gt;4,LARGE(K9:AT9,5),0)+IF(COUNT(K9:AT9)&gt;5,LARGE(K9:AT9,6),0)+IF(COUNT(K9:AT9)&gt;6,LARGE(K9:AT9,7),0)</f>
        <v>138</v>
      </c>
      <c r="E9" s="1">
        <f t="shared" si="4"/>
        <v>0</v>
      </c>
      <c r="F9" s="15">
        <f t="shared" si="2"/>
        <v>138</v>
      </c>
      <c r="G9" s="17" t="s">
        <v>49</v>
      </c>
      <c r="H9" s="17" t="s">
        <v>50</v>
      </c>
      <c r="I9" s="17">
        <v>2001</v>
      </c>
      <c r="J9" s="17" t="s">
        <v>51</v>
      </c>
      <c r="K9" s="12">
        <v>46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>
        <v>49</v>
      </c>
      <c r="AI9" s="12"/>
      <c r="AJ9" s="12"/>
      <c r="AK9" s="12"/>
      <c r="AL9" s="12"/>
      <c r="AM9" s="12"/>
      <c r="AN9" s="12">
        <v>43</v>
      </c>
      <c r="AO9" s="12"/>
      <c r="AP9" s="12"/>
      <c r="AQ9" s="12"/>
      <c r="AR9" s="12"/>
      <c r="AS9" s="12"/>
      <c r="AT9" s="12"/>
    </row>
    <row r="10" spans="1:46" s="22" customFormat="1" ht="15.75" customHeight="1">
      <c r="A10" s="18"/>
      <c r="B10" s="19">
        <f t="shared" si="0"/>
        <v>100</v>
      </c>
      <c r="C10" s="19">
        <f t="shared" si="1"/>
        <v>2</v>
      </c>
      <c r="D10" s="19">
        <f>IF(COUNT(K10:AT10)&gt;0,LARGE(K10:AT10,1),0)+IF(COUNT(K10:AT10)&gt;1,LARGE(K10:AT10,2),0)+IF(COUNT(K10:AT10)&gt;2,LARGE(K10:AT10,3),0)+IF(COUNT(K10:AT10)&gt;3,LARGE(K10:AT10,4),0)+IF(COUNT(K10:AT10)&gt;4,LARGE(K10:AT10,5),0)+IF(COUNT(K10:AT10)&gt;5,LARGE(K10:AT10,6),0)+IF(COUNT(K10:AT10)&gt;6,LARGE(K10:AT10,7),0)</f>
        <v>100</v>
      </c>
      <c r="E10" s="19">
        <f t="shared" si="4"/>
        <v>0</v>
      </c>
      <c r="F10" s="20">
        <f t="shared" si="2"/>
        <v>100</v>
      </c>
      <c r="G10" s="26" t="s">
        <v>68</v>
      </c>
      <c r="H10" s="26" t="s">
        <v>69</v>
      </c>
      <c r="I10" s="26">
        <v>2000</v>
      </c>
      <c r="J10" s="26" t="s">
        <v>70</v>
      </c>
      <c r="K10" s="21"/>
      <c r="L10" s="21"/>
      <c r="M10" s="21"/>
      <c r="N10" s="21"/>
      <c r="O10" s="21"/>
      <c r="P10" s="21"/>
      <c r="Q10" s="21"/>
      <c r="R10" s="21"/>
      <c r="S10" s="21">
        <v>50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>
        <v>50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s="22" customFormat="1" ht="15.75" customHeight="1">
      <c r="A11" s="18"/>
      <c r="B11" s="19">
        <f t="shared" si="0"/>
        <v>97</v>
      </c>
      <c r="C11" s="19">
        <f t="shared" si="1"/>
        <v>2</v>
      </c>
      <c r="D11" s="19">
        <f t="shared" si="3"/>
        <v>97</v>
      </c>
      <c r="E11" s="19">
        <f t="shared" si="4"/>
        <v>0</v>
      </c>
      <c r="F11" s="20">
        <f t="shared" si="2"/>
        <v>97</v>
      </c>
      <c r="G11" s="27" t="s">
        <v>72</v>
      </c>
      <c r="H11" s="27" t="s">
        <v>56</v>
      </c>
      <c r="I11" s="27">
        <v>2001</v>
      </c>
      <c r="J11" s="27" t="s">
        <v>71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49</v>
      </c>
      <c r="Y11" s="21"/>
      <c r="Z11" s="21"/>
      <c r="AA11" s="21"/>
      <c r="AB11" s="21">
        <v>48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s="22" customFormat="1" ht="15.75" customHeight="1">
      <c r="A12" s="18"/>
      <c r="B12" s="19">
        <f t="shared" si="0"/>
        <v>94</v>
      </c>
      <c r="C12" s="19">
        <f t="shared" si="1"/>
        <v>2</v>
      </c>
      <c r="D12" s="19">
        <f>IF(COUNT(K12:AT12)&gt;0,LARGE(K12:AT12,1),0)+IF(COUNT(K12:AT12)&gt;1,LARGE(K12:AT12,2),0)+IF(COUNT(K12:AT12)&gt;2,LARGE(K12:AT12,3),0)+IF(COUNT(K12:AT12)&gt;3,LARGE(K12:AT12,4),0)+IF(COUNT(K12:AT12)&gt;4,LARGE(K12:AT12,5),0)+IF(COUNT(K12:AT12)&gt;5,LARGE(K12:AT12,6),0)+IF(COUNT(K12:AT12)&gt;6,LARGE(K12:AT12,7),0)</f>
        <v>94</v>
      </c>
      <c r="E12" s="19">
        <f t="shared" si="4"/>
        <v>0</v>
      </c>
      <c r="F12" s="20">
        <f t="shared" si="2"/>
        <v>94</v>
      </c>
      <c r="G12" s="25" t="s">
        <v>55</v>
      </c>
      <c r="H12" s="25" t="s">
        <v>73</v>
      </c>
      <c r="I12" s="25">
        <v>0</v>
      </c>
      <c r="J12" s="25" t="s">
        <v>74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47</v>
      </c>
      <c r="Y12" s="21"/>
      <c r="Z12" s="21"/>
      <c r="AA12" s="21"/>
      <c r="AB12" s="21">
        <v>47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</sheetData>
  <sheetProtection/>
  <autoFilter ref="A2:AT2"/>
  <mergeCells count="1">
    <mergeCell ref="A1:J1"/>
  </mergeCells>
  <hyperlinks>
    <hyperlink ref="H7" r:id="rId1" display="http://www3.your-sports.com/details/results.php?sl=6.5949.de.2.Ergebnislisten%7CErgebnisliste%20MW&amp;pp=662"/>
    <hyperlink ref="H6" r:id="rId2" display="http://www3.your-sports.com/details/results.php?sl=6.5949.de.2.Ergebnislisten%7CErgebnisliste%20MW&amp;pp=615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3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dcterms:created xsi:type="dcterms:W3CDTF">2010-12-20T20:18:11Z</dcterms:created>
  <dcterms:modified xsi:type="dcterms:W3CDTF">2011-12-12T10:52:54Z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