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Sch D (2011)" sheetId="1" r:id="rId1"/>
  </sheets>
  <definedNames>
    <definedName name="_xlnm._FilterDatabase" localSheetId="0" hidden="1">'Sch D (2011)'!$A$2:$AS$2</definedName>
    <definedName name="_xlnm.Print_Titles" localSheetId="0">'Sch D (2011)'!$2:$2</definedName>
  </definedNames>
  <calcPr fullCalcOnLoad="1"/>
</workbook>
</file>

<file path=xl/sharedStrings.xml><?xml version="1.0" encoding="utf-8"?>
<sst xmlns="http://schemas.openxmlformats.org/spreadsheetml/2006/main" count="81" uniqueCount="78">
  <si>
    <t xml:space="preserve">  Linnich</t>
  </si>
  <si>
    <t xml:space="preserve">  Rursee</t>
  </si>
  <si>
    <t xml:space="preserve">  Gillrath</t>
  </si>
  <si>
    <t xml:space="preserve">  Brunssum</t>
  </si>
  <si>
    <t xml:space="preserve">  Arnoldsweiler</t>
  </si>
  <si>
    <t xml:space="preserve">  Würselen</t>
  </si>
  <si>
    <t xml:space="preserve">  Dürener TV</t>
  </si>
  <si>
    <t xml:space="preserve">  MC Eschweiler</t>
  </si>
  <si>
    <t xml:space="preserve">  Hambach</t>
  </si>
  <si>
    <t xml:space="preserve">  Unterbruch</t>
  </si>
  <si>
    <t xml:space="preserve">  Dürwiß</t>
  </si>
  <si>
    <t xml:space="preserve">  Bütgenbach</t>
  </si>
  <si>
    <t xml:space="preserve">  Birkesdorf</t>
  </si>
  <si>
    <t xml:space="preserve">  Vossenack</t>
  </si>
  <si>
    <t xml:space="preserve">  Mausbach</t>
  </si>
  <si>
    <t xml:space="preserve">  Obermaubach</t>
  </si>
  <si>
    <t xml:space="preserve">  Eicherscheid</t>
  </si>
  <si>
    <t xml:space="preserve">  Roetgen</t>
  </si>
  <si>
    <t xml:space="preserve">  Rohren</t>
  </si>
  <si>
    <t xml:space="preserve">  Herzogenrath</t>
  </si>
  <si>
    <t xml:space="preserve">  Inde-Hahn</t>
  </si>
  <si>
    <t xml:space="preserve">  Derichsweiler</t>
  </si>
  <si>
    <t xml:space="preserve">  Konzen</t>
  </si>
  <si>
    <t xml:space="preserve">  Huchem-St./Jül.</t>
  </si>
  <si>
    <t xml:space="preserve">  Mützenich</t>
  </si>
  <si>
    <t xml:space="preserve">  Steckenborn</t>
  </si>
  <si>
    <t xml:space="preserve">  Baesweiler</t>
  </si>
  <si>
    <t xml:space="preserve">  Simmerath</t>
  </si>
  <si>
    <t xml:space="preserve">  Alsdorf</t>
  </si>
  <si>
    <t xml:space="preserve">  Eupen</t>
  </si>
  <si>
    <t xml:space="preserve">  Titz</t>
  </si>
  <si>
    <t xml:space="preserve">  Parelloop</t>
  </si>
  <si>
    <t xml:space="preserve">  Kelmis</t>
  </si>
  <si>
    <t xml:space="preserve">  Eschweiler</t>
  </si>
  <si>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</si>
  <si>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</si>
  <si>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</si>
  <si>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</si>
  <si>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</si>
  <si>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</si>
  <si>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Anz. LÄUFE</t>
  </si>
  <si>
    <t xml:space="preserve">  Summe </t>
  </si>
  <si>
    <t>Platz</t>
  </si>
  <si>
    <t>Schüler D: 8 bis 9 Jahre alt  (Jg. 2010 bis 2011)</t>
  </si>
  <si>
    <t>(Düren)</t>
  </si>
  <si>
    <t>Dürener Turnverein 1847</t>
  </si>
  <si>
    <t>Baumgarten</t>
  </si>
  <si>
    <t>Yaniz</t>
  </si>
  <si>
    <t>LAC Rhein-Erft</t>
  </si>
  <si>
    <t>Lars</t>
  </si>
  <si>
    <t>Kunze</t>
  </si>
  <si>
    <t>Alexander</t>
  </si>
  <si>
    <t>Lehmann</t>
  </si>
  <si>
    <t>Bendix</t>
  </si>
  <si>
    <t>Ulrich</t>
  </si>
  <si>
    <t>Bailly</t>
  </si>
  <si>
    <t>Jonah</t>
  </si>
  <si>
    <t>Wittmann</t>
  </si>
  <si>
    <t xml:space="preserve"> Felix</t>
  </si>
  <si>
    <t>LSG Eschweiler</t>
  </si>
  <si>
    <t xml:space="preserve"> Joshua</t>
  </si>
  <si>
    <t xml:space="preserve"> Lukas</t>
  </si>
  <si>
    <t>Polis</t>
  </si>
  <si>
    <t>TV Roetgen</t>
  </si>
  <si>
    <t>Düren</t>
  </si>
  <si>
    <t>Vilz</t>
  </si>
  <si>
    <t>FC Rocherath</t>
  </si>
  <si>
    <t>Wilden</t>
  </si>
  <si>
    <t>Marvin</t>
  </si>
  <si>
    <t>TuS Schmidt</t>
  </si>
  <si>
    <t>SV Bergwacht Rohren</t>
  </si>
  <si>
    <t>Samuel</t>
  </si>
  <si>
    <t>Pascal</t>
  </si>
  <si>
    <t>Schmitz</t>
  </si>
  <si>
    <t>GORREBEECK</t>
  </si>
  <si>
    <t xml:space="preserve"> JIMMY</t>
  </si>
  <si>
    <t>OLSE AC BELGIEN</t>
  </si>
  <si>
    <t xml:space="preserve">  7 BESTE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</si>
</sst>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25">
    <font>
      <sz val="10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 Black"/>
      <family val="2"/>
    </font>
    <font>
      <sz val="11"/>
      <color indexed="10"/>
      <name val="Arial Black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1" applyNumberFormat="0" applyAlignment="0" applyProtection="0"/>
    <xf numFmtId="0" fontId="7" fillId="20" borderId="2" applyNumberFormat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1" fillId="22" borderId="4" applyNumberFormat="0" applyFont="0" applyAlignment="0" applyProtection="0"/>
    <xf numFmtId="9" fontId="1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23" borderId="9" applyNumberFormat="0" applyAlignment="0" applyProtection="0"/>
  </cellStyleXfs>
  <cellXfs count="28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2" fillId="21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20" borderId="10" xfId="0" applyFont="1" applyFill="1" applyBorder="1" applyAlignment="1">
      <alignment horizontal="left" vertical="top" textRotation="180"/>
    </xf>
    <xf numFmtId="0" fontId="2" fillId="7" borderId="10" xfId="0" applyFont="1" applyFill="1" applyBorder="1" applyAlignment="1">
      <alignment horizontal="left" vertical="center"/>
    </xf>
    <xf numFmtId="0" fontId="2" fillId="4" borderId="10" xfId="0" applyNumberFormat="1" applyFont="1" applyFill="1" applyBorder="1" applyAlignment="1">
      <alignment horizontal="center" vertical="center" textRotation="180"/>
    </xf>
    <xf numFmtId="164" fontId="2" fillId="4" borderId="10" xfId="0" applyNumberFormat="1" applyFont="1" applyFill="1" applyBorder="1" applyAlignment="1">
      <alignment horizontal="center" vertical="center" textRotation="180"/>
    </xf>
    <xf numFmtId="0" fontId="2" fillId="24" borderId="10" xfId="0" applyFont="1" applyFill="1" applyBorder="1" applyAlignment="1">
      <alignment horizontal="center" vertical="center" textRotation="180"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 textRotation="90"/>
    </xf>
    <xf numFmtId="0" fontId="0" fillId="0" borderId="10" xfId="0" applyBorder="1" applyAlignment="1" applyProtection="1">
      <alignment/>
      <protection locked="0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25" borderId="10" xfId="0" applyFill="1" applyBorder="1" applyAlignment="1">
      <alignment wrapText="1"/>
    </xf>
    <xf numFmtId="0" fontId="2" fillId="4" borderId="10" xfId="0" applyFont="1" applyFill="1" applyBorder="1" applyAlignment="1">
      <alignment horizontal="center" vertical="center" textRotation="180"/>
    </xf>
    <xf numFmtId="0" fontId="2" fillId="21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4" fillId="0" borderId="10" xfId="0" applyFont="1" applyFill="1" applyBorder="1" applyAlignment="1">
      <alignment wrapText="1"/>
    </xf>
    <xf numFmtId="0" fontId="2" fillId="0" borderId="10" xfId="0" applyFont="1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2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2.your-sports.com/details/results.php?sl=6.5703.de.3.Ergebnislisten%7CZieleinlaufliste&amp;pp=268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S14"/>
  <sheetViews>
    <sheetView showGridLines="0" tabSelected="1" zoomScalePageLayoutView="0" workbookViewId="0" topLeftCell="A1">
      <pane xSplit="10" ySplit="2" topLeftCell="K8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15" sqref="A15:IV910"/>
    </sheetView>
  </sheetViews>
  <sheetFormatPr defaultColWidth="11.421875" defaultRowHeight="12.75"/>
  <cols>
    <col min="1" max="1" width="4.140625" style="13" customWidth="1"/>
    <col min="2" max="2" width="4.7109375" style="14" customWidth="1"/>
    <col min="3" max="3" width="3.421875" style="14" customWidth="1"/>
    <col min="4" max="6" width="4.7109375" style="14" customWidth="1"/>
    <col min="7" max="8" width="12.140625" style="15" customWidth="1"/>
    <col min="9" max="9" width="4.421875" style="15" bestFit="1" customWidth="1"/>
    <col min="10" max="10" width="26.8515625" style="15" customWidth="1"/>
    <col min="11" max="45" width="3.00390625" style="15" bestFit="1" customWidth="1"/>
    <col min="46" max="16384" width="11.421875" style="15" customWidth="1"/>
  </cols>
  <sheetData>
    <row r="1" spans="1:45" s="10" customFormat="1" ht="18.75">
      <c r="A1" s="26" t="s">
        <v>43</v>
      </c>
      <c r="B1" s="27"/>
      <c r="C1" s="27"/>
      <c r="D1" s="27"/>
      <c r="E1" s="27"/>
      <c r="F1" s="27"/>
      <c r="G1" s="27"/>
      <c r="H1" s="27"/>
      <c r="I1" s="27"/>
      <c r="J1" s="27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</row>
    <row r="2" spans="1:45" s="11" customFormat="1" ht="87">
      <c r="A2" s="8" t="s">
        <v>42</v>
      </c>
      <c r="B2" s="7" t="s">
        <v>41</v>
      </c>
      <c r="C2" s="6" t="s">
        <v>40</v>
      </c>
      <c r="D2" s="6" t="s">
        <v>77</v>
      </c>
      <c r="E2" s="6" t="s">
        <v>39</v>
      </c>
      <c r="F2" s="19" t="s">
        <v>38</v>
      </c>
      <c r="G2" s="5" t="s">
        <v>37</v>
      </c>
      <c r="H2" s="5" t="s">
        <v>36</v>
      </c>
      <c r="I2" s="5" t="s">
        <v>35</v>
      </c>
      <c r="J2" s="5" t="s">
        <v>34</v>
      </c>
      <c r="K2" s="4" t="s">
        <v>64</v>
      </c>
      <c r="L2" s="4" t="s">
        <v>33</v>
      </c>
      <c r="M2" s="4" t="s">
        <v>32</v>
      </c>
      <c r="N2" s="4" t="s">
        <v>31</v>
      </c>
      <c r="O2" s="4" t="s">
        <v>30</v>
      </c>
      <c r="P2" s="4" t="s">
        <v>29</v>
      </c>
      <c r="Q2" s="4" t="s">
        <v>28</v>
      </c>
      <c r="R2" s="4" t="s">
        <v>27</v>
      </c>
      <c r="S2" s="4" t="s">
        <v>26</v>
      </c>
      <c r="T2" s="4" t="s">
        <v>25</v>
      </c>
      <c r="U2" s="4" t="s">
        <v>24</v>
      </c>
      <c r="V2" s="4" t="s">
        <v>23</v>
      </c>
      <c r="W2" s="4" t="s">
        <v>22</v>
      </c>
      <c r="X2" s="4" t="s">
        <v>21</v>
      </c>
      <c r="Y2" s="4" t="s">
        <v>20</v>
      </c>
      <c r="Z2" s="4" t="s">
        <v>19</v>
      </c>
      <c r="AA2" s="4" t="s">
        <v>18</v>
      </c>
      <c r="AB2" s="4" t="s">
        <v>17</v>
      </c>
      <c r="AC2" s="4" t="s">
        <v>16</v>
      </c>
      <c r="AD2" s="4" t="s">
        <v>15</v>
      </c>
      <c r="AE2" s="4" t="s">
        <v>14</v>
      </c>
      <c r="AF2" s="4" t="s">
        <v>13</v>
      </c>
      <c r="AG2" s="4" t="s">
        <v>12</v>
      </c>
      <c r="AH2" s="4" t="s">
        <v>11</v>
      </c>
      <c r="AI2" s="4" t="s">
        <v>10</v>
      </c>
      <c r="AJ2" s="4" t="s">
        <v>9</v>
      </c>
      <c r="AK2" s="4" t="s">
        <v>8</v>
      </c>
      <c r="AL2" s="4" t="s">
        <v>7</v>
      </c>
      <c r="AM2" s="4" t="s">
        <v>6</v>
      </c>
      <c r="AN2" s="4" t="s">
        <v>5</v>
      </c>
      <c r="AO2" s="4" t="s">
        <v>4</v>
      </c>
      <c r="AP2" s="4" t="s">
        <v>3</v>
      </c>
      <c r="AQ2" s="4" t="s">
        <v>2</v>
      </c>
      <c r="AR2" s="4" t="s">
        <v>1</v>
      </c>
      <c r="AS2" s="4" t="s">
        <v>0</v>
      </c>
    </row>
    <row r="3" spans="1:45" s="11" customFormat="1" ht="12.75">
      <c r="A3" s="3">
        <v>1</v>
      </c>
      <c r="B3" s="2">
        <f aca="true" t="shared" si="0" ref="B3:B14">SUM(K3:AS3)</f>
        <v>872</v>
      </c>
      <c r="C3" s="2">
        <f aca="true" t="shared" si="1" ref="C3:C14">COUNT(K3:AS3)</f>
        <v>19</v>
      </c>
      <c r="D3" s="2">
        <f>IF(COUNT(K3:AT3)&gt;0,LARGE(K3:AT3,1),0)+IF(COUNT(K3:AT3)&gt;1,LARGE(K3:AT3,2),0)+IF(COUNT(K3:AT3)&gt;2,LARGE(K3:AT3,3),0)+IF(COUNT(K3:AT3)&gt;3,LARGE(K3:AT3,4),0)+IF(COUNT(K3:AT3)&gt;4,LARGE(K3:AT3,5),0)+IF(COUNT(K3:AT3)&gt;5,LARGE(K3:AT3,6),0)+IF(COUNT(K3:AT3)&gt;6,LARGE(K3:AT3,7),0)</f>
        <v>347</v>
      </c>
      <c r="E3" s="2">
        <v>80</v>
      </c>
      <c r="F3" s="20">
        <f aca="true" t="shared" si="2" ref="F3:F14">D3+E3</f>
        <v>427</v>
      </c>
      <c r="G3" s="23" t="s">
        <v>46</v>
      </c>
      <c r="H3" s="23" t="s">
        <v>47</v>
      </c>
      <c r="I3" s="23">
        <v>2002</v>
      </c>
      <c r="J3" s="23" t="s">
        <v>48</v>
      </c>
      <c r="K3" s="1">
        <v>44</v>
      </c>
      <c r="L3" s="1"/>
      <c r="M3" s="1"/>
      <c r="N3" s="1"/>
      <c r="O3" s="1">
        <v>48</v>
      </c>
      <c r="P3" s="1">
        <v>30</v>
      </c>
      <c r="Q3" s="1"/>
      <c r="R3" s="1">
        <v>50</v>
      </c>
      <c r="S3" s="1"/>
      <c r="T3" s="1">
        <v>48</v>
      </c>
      <c r="U3" s="1"/>
      <c r="V3" s="1">
        <v>50</v>
      </c>
      <c r="W3" s="1"/>
      <c r="X3" s="1">
        <v>50</v>
      </c>
      <c r="Y3" s="1">
        <v>41</v>
      </c>
      <c r="Z3" s="1"/>
      <c r="AA3" s="1">
        <v>49</v>
      </c>
      <c r="AB3" s="1">
        <v>49</v>
      </c>
      <c r="AC3" s="1">
        <v>42</v>
      </c>
      <c r="AD3" s="1">
        <v>43</v>
      </c>
      <c r="AE3" s="1">
        <v>44</v>
      </c>
      <c r="AF3" s="1">
        <v>47</v>
      </c>
      <c r="AG3" s="1">
        <v>47</v>
      </c>
      <c r="AH3" s="1"/>
      <c r="AI3" s="1"/>
      <c r="AJ3" s="1">
        <v>45</v>
      </c>
      <c r="AK3" s="1"/>
      <c r="AL3" s="1">
        <v>49</v>
      </c>
      <c r="AM3" s="1"/>
      <c r="AN3" s="1"/>
      <c r="AO3" s="1">
        <v>50</v>
      </c>
      <c r="AP3" s="1"/>
      <c r="AQ3" s="1"/>
      <c r="AR3" s="1"/>
      <c r="AS3" s="1">
        <v>46</v>
      </c>
    </row>
    <row r="4" spans="1:45" s="11" customFormat="1" ht="12.75">
      <c r="A4" s="3">
        <v>2</v>
      </c>
      <c r="B4" s="2">
        <f t="shared" si="0"/>
        <v>602</v>
      </c>
      <c r="C4" s="2">
        <f t="shared" si="1"/>
        <v>14</v>
      </c>
      <c r="D4" s="2">
        <f>IF(COUNT(K4:AT4)&gt;0,LARGE(K4:AT4,1),0)+IF(COUNT(K4:AT4)&gt;1,LARGE(K4:AT4,2),0)+IF(COUNT(K4:AT4)&gt;2,LARGE(K4:AT4,3),0)+IF(COUNT(K4:AT4)&gt;3,LARGE(K4:AT4,4),0)+IF(COUNT(K4:AT4)&gt;4,LARGE(K4:AT4,5),0)+IF(COUNT(K4:AT4)&gt;5,LARGE(K4:AT4,6),0)+IF(COUNT(K4:AT4)&gt;6,LARGE(K4:AT4,7),0)</f>
        <v>328</v>
      </c>
      <c r="E4" s="2">
        <v>80</v>
      </c>
      <c r="F4" s="20">
        <f t="shared" si="2"/>
        <v>408</v>
      </c>
      <c r="G4" s="24" t="s">
        <v>62</v>
      </c>
      <c r="H4" s="25" t="s">
        <v>61</v>
      </c>
      <c r="I4" s="24">
        <v>2003</v>
      </c>
      <c r="J4" s="24" t="s">
        <v>63</v>
      </c>
      <c r="K4" s="1"/>
      <c r="L4" s="1">
        <v>21</v>
      </c>
      <c r="M4" s="1"/>
      <c r="N4" s="1"/>
      <c r="O4" s="1"/>
      <c r="P4" s="1"/>
      <c r="Q4" s="1"/>
      <c r="R4" s="1">
        <v>46</v>
      </c>
      <c r="S4" s="1"/>
      <c r="T4" s="1"/>
      <c r="U4" s="1"/>
      <c r="V4" s="1"/>
      <c r="W4" s="1"/>
      <c r="X4" s="1"/>
      <c r="Y4" s="1">
        <v>40</v>
      </c>
      <c r="Z4" s="1"/>
      <c r="AA4" s="1">
        <v>41</v>
      </c>
      <c r="AB4" s="1">
        <v>45</v>
      </c>
      <c r="AC4" s="1">
        <v>41</v>
      </c>
      <c r="AD4" s="1">
        <v>48</v>
      </c>
      <c r="AE4" s="1">
        <v>43</v>
      </c>
      <c r="AF4" s="1">
        <v>46</v>
      </c>
      <c r="AG4" s="1"/>
      <c r="AH4" s="1"/>
      <c r="AI4" s="1">
        <v>43</v>
      </c>
      <c r="AJ4" s="1">
        <v>47</v>
      </c>
      <c r="AK4" s="1"/>
      <c r="AL4" s="1">
        <v>47</v>
      </c>
      <c r="AM4" s="1"/>
      <c r="AN4" s="1"/>
      <c r="AO4" s="1">
        <v>47</v>
      </c>
      <c r="AP4" s="1"/>
      <c r="AQ4" s="1">
        <v>47</v>
      </c>
      <c r="AR4" s="1"/>
      <c r="AS4" s="1"/>
    </row>
    <row r="5" spans="1:45" s="11" customFormat="1" ht="12.75">
      <c r="A5" s="3"/>
      <c r="B5" s="2">
        <f t="shared" si="0"/>
        <v>210</v>
      </c>
      <c r="C5" s="2">
        <f t="shared" si="1"/>
        <v>5</v>
      </c>
      <c r="D5" s="2">
        <f>IF(COUNT(K5:AT5)&gt;0,LARGE(K5:AT5,1),0)+IF(COUNT(K5:AT5)&gt;1,LARGE(K5:AT5,2),0)+IF(COUNT(K5:AT5)&gt;2,LARGE(K5:AT5,3),0)+IF(COUNT(K5:AT5)&gt;3,LARGE(K5:AT5,4),0)+IF(COUNT(K5:AT5)&gt;4,LARGE(K5:AT5,5),0)+IF(COUNT(K5:AT5)&gt;5,LARGE(K5:AT5,6),0)+IF(COUNT(K5:AT5)&gt;6,LARGE(K5:AT5,7),0)</f>
        <v>210</v>
      </c>
      <c r="E5" s="2">
        <f aca="true" t="shared" si="3" ref="E5:E14">IF(COUNT(K5:AS5)&lt;22,IF(COUNT(K5:AS5)&gt;14,(COUNT(K5:AS5)-15),0)*20,120)</f>
        <v>0</v>
      </c>
      <c r="F5" s="20">
        <f t="shared" si="2"/>
        <v>210</v>
      </c>
      <c r="G5" s="18" t="s">
        <v>65</v>
      </c>
      <c r="H5" s="18" t="s">
        <v>60</v>
      </c>
      <c r="I5" s="18">
        <v>2003</v>
      </c>
      <c r="J5" s="18" t="s">
        <v>66</v>
      </c>
      <c r="K5" s="1"/>
      <c r="L5" s="1"/>
      <c r="M5" s="1"/>
      <c r="N5" s="1"/>
      <c r="O5" s="1"/>
      <c r="P5" s="1">
        <v>31</v>
      </c>
      <c r="Q5" s="1"/>
      <c r="R5" s="1">
        <v>45</v>
      </c>
      <c r="S5" s="1"/>
      <c r="T5" s="1"/>
      <c r="U5" s="1">
        <v>46</v>
      </c>
      <c r="V5" s="1"/>
      <c r="W5" s="1"/>
      <c r="X5" s="1"/>
      <c r="Y5" s="1"/>
      <c r="Z5" s="1"/>
      <c r="AA5" s="1">
        <v>42</v>
      </c>
      <c r="AB5" s="1"/>
      <c r="AC5" s="1"/>
      <c r="AD5" s="1"/>
      <c r="AE5" s="1"/>
      <c r="AF5" s="1"/>
      <c r="AG5" s="1"/>
      <c r="AH5" s="1">
        <v>46</v>
      </c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s="11" customFormat="1" ht="12.75">
      <c r="A6" s="3"/>
      <c r="B6" s="2">
        <f t="shared" si="0"/>
        <v>150</v>
      </c>
      <c r="C6" s="2">
        <f t="shared" si="1"/>
        <v>3</v>
      </c>
      <c r="D6" s="2">
        <f>IF(COUNT(K6:AS6)&gt;0,LARGE(K6:AS6,1),0)+IF(COUNT(K6:AS6)&gt;1,LARGE(K6:AS6,2),0)+IF(COUNT(K6:AS6)&gt;2,LARGE(K6:AS6,3),0)+IF(COUNT(K6:AS6)&gt;3,LARGE(K6:AS6,4),0)+IF(COUNT(K6:AS6)&gt;4,LARGE(K6:AS6,5),0)+IF(COUNT(K6:AS6)&gt;5,LARGE(K6:AS6,6),0)+IF(COUNT(K6:AS6)&gt;6,LARGE(K6:AS6,7),0)+IF(COUNT(K6:AS6)&gt;7,LARGE(K6:AS6,8),0)+IF(COUNT(K6:AS6)&gt;8,LARGE(K6:AS6,9),0)+IF(COUNT(K6:AS6)&gt;9,LARGE(K6:AS6,10),0)+IF(COUNT(K6:AS6)&gt;10,LARGE(K6:AS6,11),0)+IF(COUNT(K6:AS6)&gt;11,LARGE(K6:AS6,12),0)+IF(COUNT(K6:AS6)&gt;12,LARGE(K6:AS6,13),0)+IF(COUNT(K6:AS6)&gt;13,LARGE(K6:AS6,14),0)+IF(COUNT(K6:AS6)&gt;14,LARGE(K6:AS6,15),0)</f>
        <v>150</v>
      </c>
      <c r="E6" s="2">
        <f t="shared" si="3"/>
        <v>0</v>
      </c>
      <c r="F6" s="20">
        <f t="shared" si="2"/>
        <v>150</v>
      </c>
      <c r="G6" s="16" t="s">
        <v>57</v>
      </c>
      <c r="H6" s="17" t="s">
        <v>58</v>
      </c>
      <c r="I6" s="16">
        <v>2002</v>
      </c>
      <c r="J6" s="16" t="s">
        <v>59</v>
      </c>
      <c r="K6" s="1"/>
      <c r="L6" s="1">
        <v>50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>
        <v>50</v>
      </c>
      <c r="AJ6" s="1"/>
      <c r="AK6" s="1"/>
      <c r="AL6" s="1">
        <v>50</v>
      </c>
      <c r="AM6" s="1"/>
      <c r="AN6" s="1"/>
      <c r="AO6" s="1"/>
      <c r="AP6" s="1"/>
      <c r="AQ6" s="1"/>
      <c r="AR6" s="1"/>
      <c r="AS6" s="1"/>
    </row>
    <row r="7" spans="1:45" s="11" customFormat="1" ht="25.5">
      <c r="A7" s="3"/>
      <c r="B7" s="2">
        <f t="shared" si="0"/>
        <v>149</v>
      </c>
      <c r="C7" s="2">
        <f t="shared" si="1"/>
        <v>3</v>
      </c>
      <c r="D7" s="2">
        <f>IF(COUNT(K7:AT7)&gt;0,LARGE(K7:AT7,1),0)+IF(COUNT(K7:AT7)&gt;1,LARGE(K7:AT7,2),0)+IF(COUNT(K7:AT7)&gt;2,LARGE(K7:AT7,3),0)+IF(COUNT(K7:AT7)&gt;3,LARGE(K7:AT7,4),0)+IF(COUNT(K7:AT7)&gt;4,LARGE(K7:AT7,5),0)+IF(COUNT(K7:AT7)&gt;5,LARGE(K7:AT7,6),0)+IF(COUNT(K7:AT7)&gt;6,LARGE(K7:AT7,7),0)</f>
        <v>149</v>
      </c>
      <c r="E7" s="2">
        <f t="shared" si="3"/>
        <v>0</v>
      </c>
      <c r="F7" s="20">
        <f t="shared" si="2"/>
        <v>149</v>
      </c>
      <c r="G7" s="18" t="s">
        <v>74</v>
      </c>
      <c r="H7" s="15" t="s">
        <v>75</v>
      </c>
      <c r="I7" s="18">
        <v>2002</v>
      </c>
      <c r="J7" s="18" t="s">
        <v>76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>
        <v>50</v>
      </c>
      <c r="AD7" s="1"/>
      <c r="AE7" s="1"/>
      <c r="AF7" s="1"/>
      <c r="AG7" s="1">
        <v>50</v>
      </c>
      <c r="AH7" s="1">
        <v>49</v>
      </c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s="11" customFormat="1" ht="12.75">
      <c r="A8" s="3"/>
      <c r="B8" s="2">
        <f t="shared" si="0"/>
        <v>148</v>
      </c>
      <c r="C8" s="2">
        <f t="shared" si="1"/>
        <v>3</v>
      </c>
      <c r="D8" s="2">
        <f>IF(COUNT(K8:AT8)&gt;0,LARGE(K8:AT8,1),0)+IF(COUNT(K8:AT8)&gt;1,LARGE(K8:AT8,2),0)+IF(COUNT(K8:AT8)&gt;2,LARGE(K8:AT8,3),0)+IF(COUNT(K8:AT8)&gt;3,LARGE(K8:AT8,4),0)+IF(COUNT(K8:AT8)&gt;4,LARGE(K8:AT8,5),0)+IF(COUNT(K8:AT8)&gt;5,LARGE(K8:AT8,6),0)+IF(COUNT(K8:AT8)&gt;6,LARGE(K8:AT8,7),0)</f>
        <v>148</v>
      </c>
      <c r="E8" s="2">
        <f t="shared" si="3"/>
        <v>0</v>
      </c>
      <c r="F8" s="20">
        <f t="shared" si="2"/>
        <v>148</v>
      </c>
      <c r="G8" s="16" t="s">
        <v>67</v>
      </c>
      <c r="H8" s="16" t="s">
        <v>68</v>
      </c>
      <c r="I8" s="16">
        <v>2002</v>
      </c>
      <c r="J8" s="16" t="s">
        <v>69</v>
      </c>
      <c r="K8" s="1"/>
      <c r="L8" s="1"/>
      <c r="M8" s="1"/>
      <c r="N8" s="1"/>
      <c r="O8" s="1"/>
      <c r="P8" s="1"/>
      <c r="Q8" s="1"/>
      <c r="R8" s="1"/>
      <c r="S8" s="1"/>
      <c r="T8" s="1">
        <v>50</v>
      </c>
      <c r="U8" s="1">
        <v>49</v>
      </c>
      <c r="V8" s="1"/>
      <c r="W8" s="1"/>
      <c r="X8" s="1"/>
      <c r="Y8" s="1"/>
      <c r="Z8" s="1"/>
      <c r="AA8" s="1"/>
      <c r="AB8" s="1"/>
      <c r="AC8" s="1">
        <v>49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s="11" customFormat="1" ht="12.75">
      <c r="A9" s="3"/>
      <c r="B9" s="2">
        <f t="shared" si="0"/>
        <v>140</v>
      </c>
      <c r="C9" s="2">
        <f t="shared" si="1"/>
        <v>3</v>
      </c>
      <c r="D9" s="2">
        <f>IF(COUNT(K9:AT9)&gt;0,LARGE(K9:AT9,1),0)+IF(COUNT(K9:AT9)&gt;1,LARGE(K9:AT9,2),0)+IF(COUNT(K9:AT9)&gt;2,LARGE(K9:AT9,3),0)+IF(COUNT(K9:AT9)&gt;3,LARGE(K9:AT9,4),0)+IF(COUNT(K9:AT9)&gt;4,LARGE(K9:AT9,5),0)+IF(COUNT(K9:AT9)&gt;5,LARGE(K9:AT9,6),0)+IF(COUNT(K9:AT9)&gt;6,LARGE(K9:AT9,7),0)</f>
        <v>140</v>
      </c>
      <c r="E9" s="2">
        <f t="shared" si="3"/>
        <v>0</v>
      </c>
      <c r="F9" s="20">
        <f t="shared" si="2"/>
        <v>140</v>
      </c>
      <c r="G9" s="16" t="s">
        <v>65</v>
      </c>
      <c r="H9" s="16" t="s">
        <v>71</v>
      </c>
      <c r="I9" s="16">
        <v>2003</v>
      </c>
      <c r="J9" s="16" t="s">
        <v>70</v>
      </c>
      <c r="K9" s="1"/>
      <c r="L9" s="1"/>
      <c r="M9" s="1"/>
      <c r="N9" s="1"/>
      <c r="O9" s="1"/>
      <c r="P9" s="1"/>
      <c r="Q9" s="1"/>
      <c r="R9" s="1"/>
      <c r="S9" s="1"/>
      <c r="T9" s="1"/>
      <c r="U9" s="1">
        <v>45</v>
      </c>
      <c r="V9" s="1"/>
      <c r="W9" s="1"/>
      <c r="X9" s="1"/>
      <c r="Y9" s="1"/>
      <c r="Z9" s="1"/>
      <c r="AA9" s="1">
        <v>48</v>
      </c>
      <c r="AB9" s="1"/>
      <c r="AC9" s="1"/>
      <c r="AD9" s="1"/>
      <c r="AE9" s="1"/>
      <c r="AF9" s="1"/>
      <c r="AG9" s="1"/>
      <c r="AH9" s="1">
        <v>47</v>
      </c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s="11" customFormat="1" ht="12.75">
      <c r="A10" s="3"/>
      <c r="B10" s="2">
        <f t="shared" si="0"/>
        <v>138</v>
      </c>
      <c r="C10" s="2">
        <f t="shared" si="1"/>
        <v>3</v>
      </c>
      <c r="D10" s="2">
        <f>IF(COUNT(K10:AT10)&gt;0,LARGE(K10:AT10,1),0)+IF(COUNT(K10:AT10)&gt;1,LARGE(K10:AT10,2),0)+IF(COUNT(K10:AT10)&gt;2,LARGE(K10:AT10,3),0)+IF(COUNT(K10:AT10)&gt;3,LARGE(K10:AT10,4),0)+IF(COUNT(K10:AT10)&gt;4,LARGE(K10:AT10,5),0)+IF(COUNT(K10:AT10)&gt;5,LARGE(K10:AT10,6),0)+IF(COUNT(K10:AT10)&gt;6,LARGE(K10:AT10,7),0)</f>
        <v>138</v>
      </c>
      <c r="E10" s="2">
        <f t="shared" si="3"/>
        <v>0</v>
      </c>
      <c r="F10" s="20">
        <f t="shared" si="2"/>
        <v>138</v>
      </c>
      <c r="G10" s="12" t="s">
        <v>50</v>
      </c>
      <c r="H10" s="12" t="s">
        <v>51</v>
      </c>
      <c r="I10" s="12">
        <v>2002</v>
      </c>
      <c r="J10" s="12" t="s">
        <v>44</v>
      </c>
      <c r="K10" s="1">
        <v>42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>
        <v>46</v>
      </c>
      <c r="AC10" s="1"/>
      <c r="AD10" s="1"/>
      <c r="AE10" s="1"/>
      <c r="AF10" s="1"/>
      <c r="AG10" s="1"/>
      <c r="AH10" s="1"/>
      <c r="AI10" s="1"/>
      <c r="AJ10" s="1"/>
      <c r="AK10" s="1">
        <v>50</v>
      </c>
      <c r="AL10" s="1"/>
      <c r="AM10" s="1"/>
      <c r="AN10" s="1"/>
      <c r="AO10" s="1"/>
      <c r="AP10" s="1"/>
      <c r="AQ10" s="1"/>
      <c r="AR10" s="1"/>
      <c r="AS10" s="1"/>
    </row>
    <row r="11" spans="1:45" s="11" customFormat="1" ht="12.75">
      <c r="A11" s="3"/>
      <c r="B11" s="2">
        <f t="shared" si="0"/>
        <v>128</v>
      </c>
      <c r="C11" s="2">
        <f t="shared" si="1"/>
        <v>3</v>
      </c>
      <c r="D11" s="2">
        <f>IF(COUNT(K11:AS11)&gt;0,LARGE(K11:AS11,1),0)+IF(COUNT(K11:AS11)&gt;1,LARGE(K11:AS11,2),0)+IF(COUNT(K11:AS11)&gt;2,LARGE(K11:AS11,3),0)+IF(COUNT(K11:AS11)&gt;3,LARGE(K11:AS11,4),0)+IF(COUNT(K11:AS11)&gt;4,LARGE(K11:AS11,5),0)+IF(COUNT(K11:AS11)&gt;5,LARGE(K11:AS11,6),0)+IF(COUNT(K11:AS11)&gt;6,LARGE(K11:AS11,7),0)+IF(COUNT(K11:AS11)&gt;7,LARGE(K11:AS11,8),0)+IF(COUNT(K11:AS11)&gt;8,LARGE(K11:AS11,9),0)+IF(COUNT(K11:AS11)&gt;9,LARGE(K11:AS11,10),0)+IF(COUNT(K11:AS11)&gt;10,LARGE(K11:AS11,11),0)+IF(COUNT(K11:AS11)&gt;11,LARGE(K11:AS11,12),0)+IF(COUNT(K11:AS11)&gt;12,LARGE(K11:AS11,13),0)+IF(COUNT(K11:AS11)&gt;13,LARGE(K11:AS11,14),0)+IF(COUNT(K11:AS11)&gt;14,LARGE(K11:AS11,15),0)</f>
        <v>128</v>
      </c>
      <c r="E11" s="2">
        <f t="shared" si="3"/>
        <v>0</v>
      </c>
      <c r="F11" s="20">
        <f t="shared" si="2"/>
        <v>128</v>
      </c>
      <c r="G11" s="12" t="s">
        <v>54</v>
      </c>
      <c r="H11" s="12" t="s">
        <v>49</v>
      </c>
      <c r="I11" s="12">
        <v>2003</v>
      </c>
      <c r="J11" s="12" t="s">
        <v>44</v>
      </c>
      <c r="K11" s="1">
        <v>35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>
        <v>44</v>
      </c>
      <c r="AN11" s="1"/>
      <c r="AO11" s="1">
        <v>49</v>
      </c>
      <c r="AP11" s="1"/>
      <c r="AQ11" s="1"/>
      <c r="AR11" s="1"/>
      <c r="AS11" s="1"/>
    </row>
    <row r="12" spans="1:45" s="11" customFormat="1" ht="12.75">
      <c r="A12" s="3"/>
      <c r="B12" s="2">
        <f t="shared" si="0"/>
        <v>128</v>
      </c>
      <c r="C12" s="2">
        <f t="shared" si="1"/>
        <v>3</v>
      </c>
      <c r="D12" s="2">
        <f>IF(COUNT(K12:AT12)&gt;0,LARGE(K12:AT12,1),0)+IF(COUNT(K12:AT12)&gt;1,LARGE(K12:AT12,2),0)+IF(COUNT(K12:AT12)&gt;2,LARGE(K12:AT12,3),0)+IF(COUNT(K12:AT12)&gt;3,LARGE(K12:AT12,4),0)+IF(COUNT(K12:AT12)&gt;4,LARGE(K12:AT12,5),0)+IF(COUNT(K12:AT12)&gt;5,LARGE(K12:AT12,6),0)+IF(COUNT(K12:AT12)&gt;6,LARGE(K12:AT12,7),0)</f>
        <v>128</v>
      </c>
      <c r="E12" s="2">
        <f t="shared" si="3"/>
        <v>0</v>
      </c>
      <c r="F12" s="20">
        <f t="shared" si="2"/>
        <v>128</v>
      </c>
      <c r="G12" s="12" t="s">
        <v>52</v>
      </c>
      <c r="H12" s="12" t="s">
        <v>53</v>
      </c>
      <c r="I12" s="12">
        <v>2003</v>
      </c>
      <c r="J12" s="12" t="s">
        <v>45</v>
      </c>
      <c r="K12" s="1">
        <v>38</v>
      </c>
      <c r="L12" s="1"/>
      <c r="M12" s="1"/>
      <c r="N12" s="1"/>
      <c r="O12" s="1">
        <v>45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>
        <v>45</v>
      </c>
      <c r="AN12" s="1"/>
      <c r="AO12" s="1"/>
      <c r="AP12" s="1"/>
      <c r="AQ12" s="1"/>
      <c r="AR12" s="1"/>
      <c r="AS12" s="1"/>
    </row>
    <row r="13" spans="1:45" s="11" customFormat="1" ht="12.75">
      <c r="A13" s="3"/>
      <c r="B13" s="2">
        <f t="shared" si="0"/>
        <v>126</v>
      </c>
      <c r="C13" s="2">
        <f t="shared" si="1"/>
        <v>3</v>
      </c>
      <c r="D13" s="2">
        <f>IF(COUNT(K13:AS13)&gt;0,LARGE(K13:AS13,1),0)+IF(COUNT(K13:AS13)&gt;1,LARGE(K13:AS13,2),0)+IF(COUNT(K13:AS13)&gt;2,LARGE(K13:AS13,3),0)+IF(COUNT(K13:AS13)&gt;3,LARGE(K13:AS13,4),0)+IF(COUNT(K13:AS13)&gt;4,LARGE(K13:AS13,5),0)+IF(COUNT(K13:AS13)&gt;5,LARGE(K13:AS13,6),0)+IF(COUNT(K13:AS13)&gt;6,LARGE(K13:AS13,7),0)+IF(COUNT(K13:AS13)&gt;7,LARGE(K13:AS13,8),0)+IF(COUNT(K13:AS13)&gt;8,LARGE(K13:AS13,9),0)+IF(COUNT(K13:AS13)&gt;9,LARGE(K13:AS13,10),0)+IF(COUNT(K13:AS13)&gt;10,LARGE(K13:AS13,11),0)+IF(COUNT(K13:AS13)&gt;11,LARGE(K13:AS13,12),0)+IF(COUNT(K13:AS13)&gt;12,LARGE(K13:AS13,13),0)+IF(COUNT(K13:AS13)&gt;13,LARGE(K13:AS13,14),0)+IF(COUNT(K13:AS13)&gt;14,LARGE(K13:AS13,15),0)</f>
        <v>126</v>
      </c>
      <c r="E13" s="2">
        <f t="shared" si="3"/>
        <v>0</v>
      </c>
      <c r="F13" s="20">
        <f t="shared" si="2"/>
        <v>126</v>
      </c>
      <c r="G13" s="12" t="s">
        <v>55</v>
      </c>
      <c r="H13" s="12" t="s">
        <v>56</v>
      </c>
      <c r="I13" s="12">
        <v>2002</v>
      </c>
      <c r="J13" s="12" t="s">
        <v>45</v>
      </c>
      <c r="K13" s="1">
        <v>28</v>
      </c>
      <c r="L13" s="1"/>
      <c r="M13" s="1"/>
      <c r="N13" s="1"/>
      <c r="O13" s="1">
        <v>50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>
        <v>48</v>
      </c>
      <c r="AP13" s="1"/>
      <c r="AQ13" s="1"/>
      <c r="AR13" s="1"/>
      <c r="AS13" s="1"/>
    </row>
    <row r="14" spans="1:45" s="11" customFormat="1" ht="12.75">
      <c r="A14" s="3"/>
      <c r="B14" s="2">
        <f t="shared" si="0"/>
        <v>118</v>
      </c>
      <c r="C14" s="2">
        <f t="shared" si="1"/>
        <v>3</v>
      </c>
      <c r="D14" s="2">
        <f>IF(COUNT(K14:AT14)&gt;0,LARGE(K14:AT14,1),0)+IF(COUNT(K14:AT14)&gt;1,LARGE(K14:AT14,2),0)+IF(COUNT(K14:AT14)&gt;2,LARGE(K14:AT14,3),0)+IF(COUNT(K14:AT14)&gt;3,LARGE(K14:AT14,4),0)+IF(COUNT(K14:AT14)&gt;4,LARGE(K14:AT14,5),0)+IF(COUNT(K14:AT14)&gt;5,LARGE(K14:AT14,6),0)+IF(COUNT(K14:AT14)&gt;6,LARGE(K14:AT14,7),0)</f>
        <v>118</v>
      </c>
      <c r="E14" s="2">
        <f t="shared" si="3"/>
        <v>0</v>
      </c>
      <c r="F14" s="20">
        <f t="shared" si="2"/>
        <v>118</v>
      </c>
      <c r="G14" s="21" t="s">
        <v>73</v>
      </c>
      <c r="H14" s="15" t="s">
        <v>72</v>
      </c>
      <c r="I14" s="22">
        <v>2003</v>
      </c>
      <c r="J14" s="2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>
        <v>38</v>
      </c>
      <c r="AC14" s="1"/>
      <c r="AD14" s="1"/>
      <c r="AE14" s="1"/>
      <c r="AF14" s="1"/>
      <c r="AG14" s="1">
        <v>43</v>
      </c>
      <c r="AH14" s="1"/>
      <c r="AI14" s="1">
        <v>37</v>
      </c>
      <c r="AJ14" s="1"/>
      <c r="AK14" s="1"/>
      <c r="AL14" s="1"/>
      <c r="AM14" s="1"/>
      <c r="AN14" s="1"/>
      <c r="AO14" s="1"/>
      <c r="AP14" s="1"/>
      <c r="AQ14" s="1"/>
      <c r="AR14" s="1"/>
      <c r="AS14" s="1"/>
    </row>
  </sheetData>
  <sheetProtection/>
  <autoFilter ref="A2:AS2"/>
  <mergeCells count="1">
    <mergeCell ref="A1:J1"/>
  </mergeCells>
  <hyperlinks>
    <hyperlink ref="H14" r:id="rId1" display="http://www2.your-sports.com/details/results.php?sl=6.5703.de.3.Ergebnislisten%7CZieleinlaufliste&amp;pp=268"/>
  </hyperlinks>
  <printOptions/>
  <pageMargins left="0.1968503937007874" right="0.1968503937007874" top="0.6692913385826772" bottom="0.1968503937007874" header="0.5118110236220472" footer="0.5118110236220472"/>
  <pageSetup fitToHeight="99" fitToWidth="1" orientation="landscape" paperSize="9" scale="61" r:id="rId2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 Baltus </dc:creator>
  <cp:keywords/>
  <dc:description/>
  <cp:lastModifiedBy>Boltersdorf</cp:lastModifiedBy>
  <dcterms:created xsi:type="dcterms:W3CDTF">2010-12-20T20:17:53Z</dcterms:created>
  <dcterms:modified xsi:type="dcterms:W3CDTF">2011-12-12T10:53:15Z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