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0 (2012)" sheetId="1" r:id="rId1"/>
  </sheets>
  <definedNames>
    <definedName name="_xlnm._FilterDatabase" localSheetId="0" hidden="1">'M60 (2012)'!$A$2:$AU$2</definedName>
    <definedName name="_xlnm.Print_Titles" localSheetId="0">'M60 (2012)'!$2:$2</definedName>
  </definedNames>
  <calcPr fullCalcOnLoad="1"/>
</workbook>
</file>

<file path=xl/sharedStrings.xml><?xml version="1.0" encoding="utf-8"?>
<sst xmlns="http://schemas.openxmlformats.org/spreadsheetml/2006/main" count="191" uniqueCount="182">
  <si>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</si>
  <si>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</si>
  <si>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</si>
  <si>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</si>
  <si>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</si>
  <si>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</si>
  <si>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</si>
  <si>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</si>
  <si>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</si>
  <si>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</si>
  <si>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</si>
  <si>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</si>
  <si>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</si>
  <si>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</si>
  <si>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</si>
  <si>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</si>
  <si>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</si>
  <si>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</si>
  <si>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</si>
  <si>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</si>
  <si>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</si>
  <si>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</si>
  <si>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</si>
  <si>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</si>
  <si>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</si>
  <si>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</si>
  <si>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</si>
  <si>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</si>
  <si>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</si>
  <si>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</si>
  <si>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</si>
  <si>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</si>
  <si>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</si>
  <si>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</si>
  <si>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</si>
  <si>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</si>
  <si>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</si>
  <si>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</si>
  <si>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</si>
  <si>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</si>
  <si>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</si>
  <si>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</si>
  <si>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</si>
  <si>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</si>
  <si>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</si>
  <si>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</si>
  <si>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</si>
  <si>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M60: 60 bis 64 Jahre alt  (Jg. 1948 bis 1952)</t>
  </si>
  <si>
    <t>STB</t>
  </si>
  <si>
    <t>Wagner</t>
  </si>
  <si>
    <t>Johannes</t>
  </si>
  <si>
    <t>SC Myhl LA</t>
  </si>
  <si>
    <t>Herbert</t>
  </si>
  <si>
    <t>Ormanns</t>
  </si>
  <si>
    <t>Bernhard</t>
  </si>
  <si>
    <t>DJK Gillrath</t>
  </si>
  <si>
    <t>Bernd</t>
  </si>
  <si>
    <t>VSV Grenzland Wegberg</t>
  </si>
  <si>
    <t>Sieber</t>
  </si>
  <si>
    <t>Joachim</t>
  </si>
  <si>
    <t>VfR Unterbruch LG</t>
  </si>
  <si>
    <t>Bendlage</t>
  </si>
  <si>
    <t>Hans-Jakob</t>
  </si>
  <si>
    <t>TSV Kaldenkirchen</t>
  </si>
  <si>
    <t>Palmen</t>
  </si>
  <si>
    <t>Wim</t>
  </si>
  <si>
    <t>Veteranen Nederland</t>
  </si>
  <si>
    <t>Erler</t>
  </si>
  <si>
    <t>Dieter</t>
  </si>
  <si>
    <t>DJK Hollerath</t>
  </si>
  <si>
    <t>Freymuth</t>
  </si>
  <si>
    <t>Jürgen</t>
  </si>
  <si>
    <t>VfB Ahbach</t>
  </si>
  <si>
    <t>Krug</t>
  </si>
  <si>
    <t>Wilfried</t>
  </si>
  <si>
    <t>(Kreuzau)</t>
  </si>
  <si>
    <t>Hensgens</t>
  </si>
  <si>
    <t>LT Alsdorf-Ost</t>
  </si>
  <si>
    <t>Kreitz</t>
  </si>
  <si>
    <t>Erwin</t>
  </si>
  <si>
    <t>(Düren)</t>
  </si>
  <si>
    <t>Kaulard</t>
  </si>
  <si>
    <t>Skikeller Kaulard &amp; Schroiff</t>
  </si>
  <si>
    <t>Pörner</t>
  </si>
  <si>
    <t>Manfred</t>
  </si>
  <si>
    <t>Hamacher</t>
  </si>
  <si>
    <t xml:space="preserve"> Herbert</t>
  </si>
  <si>
    <t>Die Katzenstein-Rehe</t>
  </si>
  <si>
    <t xml:space="preserve"> Paul</t>
  </si>
  <si>
    <t>Schmitz</t>
  </si>
  <si>
    <t xml:space="preserve"> Hermann</t>
  </si>
  <si>
    <t>SG Germania Binsfeld</t>
  </si>
  <si>
    <t>Barth</t>
  </si>
  <si>
    <t xml:space="preserve"> Bruno</t>
  </si>
  <si>
    <t>Alemannia Aachen</t>
  </si>
  <si>
    <t>Zanders</t>
  </si>
  <si>
    <t xml:space="preserve"> Robert</t>
  </si>
  <si>
    <t>DJK Jung Siegfried Herzogenrath</t>
  </si>
  <si>
    <t xml:space="preserve"> Leo</t>
  </si>
  <si>
    <t>Wiertz</t>
  </si>
  <si>
    <t xml:space="preserve"> Rainer</t>
  </si>
  <si>
    <t>FC Germania Vossenack</t>
  </si>
  <si>
    <t>Pijpers</t>
  </si>
  <si>
    <t xml:space="preserve"> Ton</t>
  </si>
  <si>
    <t>Wilden</t>
  </si>
  <si>
    <t xml:space="preserve"> Heinz-Peter</t>
  </si>
  <si>
    <t>Germania Dürboslar</t>
  </si>
  <si>
    <t>Simon</t>
  </si>
  <si>
    <t xml:space="preserve"> Friedhelm</t>
  </si>
  <si>
    <t>SV Germania Dürwiß</t>
  </si>
  <si>
    <t>Schmidt</t>
  </si>
  <si>
    <t xml:space="preserve"> Manfred</t>
  </si>
  <si>
    <t>CHALLENGE L'AVENIR</t>
  </si>
  <si>
    <t>RAYMOND</t>
  </si>
  <si>
    <t>HJM</t>
  </si>
  <si>
    <t>WILLI</t>
  </si>
  <si>
    <t>TUS ALDENHOVEN</t>
  </si>
  <si>
    <t>BASTIN</t>
  </si>
  <si>
    <t>PAUL</t>
  </si>
  <si>
    <t>SMIT</t>
  </si>
  <si>
    <t>ONGKY</t>
  </si>
  <si>
    <t>Schwan</t>
  </si>
  <si>
    <t xml:space="preserve"> Peter</t>
  </si>
  <si>
    <t>1950</t>
  </si>
  <si>
    <t>DJK Elmar Kohlscheid</t>
  </si>
  <si>
    <t/>
  </si>
  <si>
    <t>Peter</t>
  </si>
  <si>
    <t>Heynderickx</t>
  </si>
  <si>
    <t>Maastricht</t>
  </si>
  <si>
    <t>HILDERSON</t>
  </si>
  <si>
    <t>LUC</t>
  </si>
  <si>
    <t>L'AVENIR VERVIERS</t>
  </si>
  <si>
    <t xml:space="preserve"> Rolf</t>
  </si>
  <si>
    <t>Wil</t>
  </si>
  <si>
    <t>Urmond</t>
  </si>
  <si>
    <t>Bahnen</t>
  </si>
  <si>
    <t>Jo</t>
  </si>
  <si>
    <t>Kerkrade</t>
  </si>
  <si>
    <t>ohne Verein</t>
  </si>
  <si>
    <t>Baum</t>
  </si>
  <si>
    <t>Vanherck</t>
  </si>
  <si>
    <t>Marcel</t>
  </si>
  <si>
    <t>Dalinghoff</t>
  </si>
  <si>
    <t>Burkhard</t>
  </si>
  <si>
    <t>BSG DAK</t>
  </si>
  <si>
    <t>Müllejans</t>
  </si>
  <si>
    <t>Marathon Club Eschweiler 1983</t>
  </si>
  <si>
    <t>?</t>
  </si>
  <si>
    <t>Schaps</t>
  </si>
  <si>
    <t xml:space="preserve"> Hans</t>
  </si>
  <si>
    <t>van de Wauw</t>
  </si>
  <si>
    <t>Fast</t>
  </si>
  <si>
    <t>Tura Monschau</t>
  </si>
  <si>
    <t>Wüller</t>
  </si>
  <si>
    <t>Hansa Simmerath</t>
  </si>
  <si>
    <t>HANF</t>
  </si>
  <si>
    <t>SC BÜTGENBACH</t>
  </si>
  <si>
    <t>Hansen</t>
  </si>
  <si>
    <t>Schlepütz</t>
  </si>
  <si>
    <t xml:space="preserve"> Hartmut</t>
  </si>
  <si>
    <t>Team coolart!</t>
  </si>
  <si>
    <t>FORNECK</t>
  </si>
  <si>
    <t>Tubeeckx</t>
  </si>
  <si>
    <t>Fons</t>
  </si>
  <si>
    <t>LAC Eupen</t>
  </si>
  <si>
    <t>Wessels</t>
  </si>
  <si>
    <t>Boursie</t>
  </si>
  <si>
    <t xml:space="preserve"> Josef</t>
  </si>
  <si>
    <t>ERTK Kelmis Belgien</t>
  </si>
  <si>
    <t>Krökel</t>
  </si>
  <si>
    <t xml:space="preserve"> Diethard</t>
  </si>
  <si>
    <t>LC Kalltal</t>
  </si>
  <si>
    <t xml:space="preserve"> Werner</t>
  </si>
  <si>
    <t>Adolph</t>
  </si>
  <si>
    <t>Boltersdorf</t>
  </si>
  <si>
    <t xml:space="preserve"> Theo</t>
  </si>
  <si>
    <t>Schewiola</t>
  </si>
  <si>
    <t>Erftläufer</t>
  </si>
  <si>
    <t>R.</t>
  </si>
  <si>
    <t>Esserr</t>
  </si>
  <si>
    <t>TV Huchem-Stammeln</t>
  </si>
  <si>
    <t>Menke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</si>
</sst>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2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Verdana"/>
      <family val="0"/>
    </font>
    <font>
      <sz val="9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4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textRotation="180"/>
    </xf>
    <xf numFmtId="164" fontId="24" fillId="0" borderId="11" xfId="0" applyNumberFormat="1" applyFont="1" applyFill="1" applyBorder="1" applyAlignment="1">
      <alignment horizontal="center" vertical="center" textRotation="180"/>
    </xf>
    <xf numFmtId="0" fontId="24" fillId="0" borderId="11" xfId="0" applyNumberFormat="1" applyFont="1" applyFill="1" applyBorder="1" applyAlignment="1">
      <alignment horizontal="center" vertical="center" textRotation="180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top" textRotation="180"/>
    </xf>
    <xf numFmtId="0" fontId="0" fillId="0" borderId="11" xfId="0" applyFont="1" applyFill="1" applyBorder="1" applyAlignment="1">
      <alignment textRotation="90"/>
    </xf>
    <xf numFmtId="0" fontId="2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right"/>
    </xf>
    <xf numFmtId="0" fontId="24" fillId="0" borderId="11" xfId="0" applyNumberFormat="1" applyFont="1" applyFill="1" applyBorder="1" applyAlignment="1" quotePrefix="1">
      <alignment/>
    </xf>
    <xf numFmtId="0" fontId="0" fillId="0" borderId="11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28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textRotation="9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top"/>
    </xf>
    <xf numFmtId="1" fontId="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1" xfId="0" applyFont="1" applyFill="1" applyBorder="1" applyAlignment="1">
      <alignment horizontal="right"/>
    </xf>
    <xf numFmtId="0" fontId="0" fillId="0" borderId="11" xfId="0" applyNumberFormat="1" applyBorder="1" applyAlignment="1" applyProtection="1">
      <alignment/>
      <protection locked="0"/>
    </xf>
    <xf numFmtId="0" fontId="24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31" fillId="0" borderId="11" xfId="0" applyFont="1" applyFill="1" applyBorder="1" applyAlignment="1">
      <alignment vertic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9385.de.2.Ergebnislisten%7CErgebnisliste%20AK&amp;pp=437" TargetMode="External" /><Relationship Id="rId2" Type="http://schemas.openxmlformats.org/officeDocument/2006/relationships/hyperlink" Target="http://my1.raceresult.com/details/results.php?sl=6.9385.de.1.Ergebnislisten%7CErgebnisliste%20AK&amp;pp=775" TargetMode="External" /><Relationship Id="rId3" Type="http://schemas.openxmlformats.org/officeDocument/2006/relationships/hyperlink" Target="http://my2.raceresult.com/details/results.php?sl=6.8504.de.3.Internet%7CI30_Ergebnisliste_pro_Lauf&amp;pp=611" TargetMode="External" /><Relationship Id="rId4" Type="http://schemas.openxmlformats.org/officeDocument/2006/relationships/hyperlink" Target="http://my2.raceresult.com/details/results.php?sl=6.8504.de.3.Internet%7CI30_Ergebnisliste_pro_Lauf&amp;pp=651" TargetMode="External" /><Relationship Id="rId5" Type="http://schemas.openxmlformats.org/officeDocument/2006/relationships/hyperlink" Target="http://my2.raceresult.com/details/results.php?sl=6.8504.de.3.Internet%7CI30_Ergebnisliste_pro_Lauf&amp;pp=627" TargetMode="External" /><Relationship Id="rId6" Type="http://schemas.openxmlformats.org/officeDocument/2006/relationships/hyperlink" Target="http://my2.raceresult.com/details/results.php?sl=6.8504.de.4.Internet%7CI30_Ergebnisliste_pro_Lauf&amp;pp=114" TargetMode="External" /><Relationship Id="rId7" Type="http://schemas.openxmlformats.org/officeDocument/2006/relationships/hyperlink" Target="http://my3.raceresult.com/details/results.php?sl=6.9107.de.0.Ergebnislisten%7CZieleinlaufliste&amp;pp=48" TargetMode="External" /><Relationship Id="rId8" Type="http://schemas.openxmlformats.org/officeDocument/2006/relationships/hyperlink" Target="http://my3.raceresult.com/details/results.php?sl=6.9107.de.0.Ergebnislisten%7CZieleinlaufliste&amp;pp=87" TargetMode="External" /><Relationship Id="rId9" Type="http://schemas.openxmlformats.org/officeDocument/2006/relationships/hyperlink" Target="http://my3.raceresult.com/details/results.php?sl=6.9107.de.0.Ergebnislisten%7CZieleinlaufliste&amp;pp=116" TargetMode="External" /><Relationship Id="rId10" Type="http://schemas.openxmlformats.org/officeDocument/2006/relationships/hyperlink" Target="http://my3.raceresult.com/details/results.php?sl=6.9107.de.0.Ergebnislisten%7CZieleinlaufliste&amp;pp=369" TargetMode="External" /><Relationship Id="rId11" Type="http://schemas.openxmlformats.org/officeDocument/2006/relationships/hyperlink" Target="http://my3.raceresult.com/details/results.php?sl=6.9107.de.0.Ergebnislisten%7CZieleinlaufliste&amp;pp=327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0"/>
  <sheetViews>
    <sheetView showGridLines="0" tabSelected="1" zoomScalePageLayoutView="0" workbookViewId="0" topLeftCell="A1">
      <pane ySplit="2" topLeftCell="BM3" activePane="bottomLeft" state="frozen"/>
      <selection pane="topLeft" activeCell="T1" sqref="T1:T16384"/>
      <selection pane="bottomLeft" activeCell="G7" sqref="G7"/>
    </sheetView>
  </sheetViews>
  <sheetFormatPr defaultColWidth="11.421875" defaultRowHeight="12.75"/>
  <cols>
    <col min="1" max="1" width="4.28125" style="36" customWidth="1"/>
    <col min="2" max="2" width="4.7109375" style="17" customWidth="1"/>
    <col min="3" max="3" width="3.421875" style="17" customWidth="1"/>
    <col min="4" max="5" width="4.7109375" style="17" customWidth="1"/>
    <col min="6" max="6" width="4.7109375" style="37" customWidth="1"/>
    <col min="7" max="7" width="9.7109375" style="21" customWidth="1"/>
    <col min="8" max="8" width="12.140625" style="21" customWidth="1"/>
    <col min="9" max="9" width="5.8515625" style="21" customWidth="1"/>
    <col min="10" max="10" width="12.00390625" style="21" bestFit="1" customWidth="1"/>
    <col min="11" max="46" width="2.7109375" style="21" customWidth="1"/>
    <col min="47" max="47" width="3.00390625" style="21" bestFit="1" customWidth="1"/>
    <col min="48" max="16384" width="11.421875" style="21" customWidth="1"/>
  </cols>
  <sheetData>
    <row r="1" spans="1:47" s="2" customFormat="1" ht="18.75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8" customFormat="1" ht="102.75">
      <c r="A2" s="3" t="s">
        <v>46</v>
      </c>
      <c r="B2" s="4" t="s">
        <v>45</v>
      </c>
      <c r="C2" s="5" t="s">
        <v>44</v>
      </c>
      <c r="D2" s="5" t="s">
        <v>43</v>
      </c>
      <c r="E2" s="5" t="s">
        <v>42</v>
      </c>
      <c r="F2" s="3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7" t="s">
        <v>36</v>
      </c>
      <c r="L2" s="7" t="s">
        <v>35</v>
      </c>
      <c r="M2" s="7" t="s">
        <v>34</v>
      </c>
      <c r="N2" s="7" t="s">
        <v>33</v>
      </c>
      <c r="O2" s="7" t="s">
        <v>32</v>
      </c>
      <c r="P2" s="7" t="s">
        <v>31</v>
      </c>
      <c r="Q2" s="7" t="s">
        <v>30</v>
      </c>
      <c r="R2" s="7" t="s">
        <v>29</v>
      </c>
      <c r="S2" s="7" t="s">
        <v>28</v>
      </c>
      <c r="T2" s="7" t="s">
        <v>27</v>
      </c>
      <c r="U2" s="7" t="s">
        <v>26</v>
      </c>
      <c r="V2" s="7" t="s">
        <v>25</v>
      </c>
      <c r="W2" s="7" t="s">
        <v>24</v>
      </c>
      <c r="X2" s="7" t="s">
        <v>23</v>
      </c>
      <c r="Y2" s="7" t="s">
        <v>22</v>
      </c>
      <c r="Z2" s="7" t="s">
        <v>21</v>
      </c>
      <c r="AA2" s="7" t="s">
        <v>20</v>
      </c>
      <c r="AB2" s="7" t="s">
        <v>19</v>
      </c>
      <c r="AC2" s="7" t="s">
        <v>18</v>
      </c>
      <c r="AD2" s="7" t="s">
        <v>17</v>
      </c>
      <c r="AE2" s="7" t="s">
        <v>16</v>
      </c>
      <c r="AF2" s="7" t="s">
        <v>15</v>
      </c>
      <c r="AG2" s="7" t="s">
        <v>14</v>
      </c>
      <c r="AH2" s="7" t="s">
        <v>13</v>
      </c>
      <c r="AI2" s="7" t="s">
        <v>12</v>
      </c>
      <c r="AJ2" s="7" t="s">
        <v>11</v>
      </c>
      <c r="AK2" s="7" t="s">
        <v>10</v>
      </c>
      <c r="AL2" s="7" t="s">
        <v>9</v>
      </c>
      <c r="AM2" s="7" t="s">
        <v>8</v>
      </c>
      <c r="AN2" s="7" t="s">
        <v>7</v>
      </c>
      <c r="AO2" s="7" t="s">
        <v>6</v>
      </c>
      <c r="AP2" s="7" t="s">
        <v>5</v>
      </c>
      <c r="AQ2" s="7" t="s">
        <v>4</v>
      </c>
      <c r="AR2" s="7" t="s">
        <v>3</v>
      </c>
      <c r="AS2" s="7" t="s">
        <v>2</v>
      </c>
      <c r="AT2" s="7" t="s">
        <v>1</v>
      </c>
      <c r="AU2" s="7" t="s">
        <v>0</v>
      </c>
    </row>
    <row r="3" spans="1:47" s="8" customFormat="1" ht="13.5" customHeight="1">
      <c r="A3" s="9">
        <v>1</v>
      </c>
      <c r="B3" s="10">
        <f aca="true" t="shared" si="0" ref="B3:B29">SUM(K3:AU3)</f>
        <v>1082</v>
      </c>
      <c r="C3" s="11">
        <f aca="true" t="shared" si="1" ref="C3:C29">COUNT(K3:AU3)</f>
        <v>22</v>
      </c>
      <c r="D3" s="11">
        <f aca="true" t="shared" si="2" ref="D3:D34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746</v>
      </c>
      <c r="E3" s="11">
        <f aca="true" t="shared" si="3" ref="E3:E16">IF(COUNT(K3:AU3)&lt;22,IF(COUNT(K3:AU3)&gt;14,(COUNT(K3:AU3)-15),0)*20,120)</f>
        <v>120</v>
      </c>
      <c r="F3" s="12">
        <f aca="true" t="shared" si="4" ref="F3:F34">D3+E3</f>
        <v>866</v>
      </c>
      <c r="G3" s="13" t="s">
        <v>107</v>
      </c>
      <c r="H3" s="13" t="s">
        <v>108</v>
      </c>
      <c r="I3" s="13">
        <v>1949</v>
      </c>
      <c r="J3" s="13" t="s">
        <v>109</v>
      </c>
      <c r="K3" s="15"/>
      <c r="L3" s="15"/>
      <c r="M3" s="15"/>
      <c r="N3" s="15">
        <v>50</v>
      </c>
      <c r="O3" s="15"/>
      <c r="P3" s="9"/>
      <c r="Q3" s="15">
        <v>49</v>
      </c>
      <c r="R3" s="15">
        <v>48</v>
      </c>
      <c r="S3" s="15">
        <v>49</v>
      </c>
      <c r="T3" s="15">
        <v>50</v>
      </c>
      <c r="U3" s="15"/>
      <c r="V3" s="15">
        <v>47</v>
      </c>
      <c r="W3" s="15"/>
      <c r="X3" s="15"/>
      <c r="Y3" s="15"/>
      <c r="Z3" s="15">
        <v>50</v>
      </c>
      <c r="AA3" s="15">
        <v>50</v>
      </c>
      <c r="AB3" s="15">
        <v>50</v>
      </c>
      <c r="AC3" s="15">
        <v>49</v>
      </c>
      <c r="AD3" s="15"/>
      <c r="AE3" s="15">
        <v>48</v>
      </c>
      <c r="AF3" s="15"/>
      <c r="AG3" s="15">
        <v>46</v>
      </c>
      <c r="AH3" s="15">
        <v>49</v>
      </c>
      <c r="AI3" s="15"/>
      <c r="AJ3" s="15"/>
      <c r="AK3" s="9">
        <v>50</v>
      </c>
      <c r="AL3" s="15">
        <v>50</v>
      </c>
      <c r="AM3" s="15">
        <v>50</v>
      </c>
      <c r="AN3" s="15">
        <v>50</v>
      </c>
      <c r="AO3" s="15">
        <v>50</v>
      </c>
      <c r="AP3" s="15"/>
      <c r="AQ3" s="9">
        <v>50</v>
      </c>
      <c r="AR3" s="15">
        <v>49</v>
      </c>
      <c r="AS3" s="15">
        <v>49</v>
      </c>
      <c r="AT3" s="9">
        <v>49</v>
      </c>
      <c r="AU3" s="15"/>
    </row>
    <row r="4" spans="1:47" s="8" customFormat="1" ht="13.5" customHeight="1">
      <c r="A4" s="9">
        <v>2</v>
      </c>
      <c r="B4" s="10">
        <f t="shared" si="0"/>
        <v>1119</v>
      </c>
      <c r="C4" s="11">
        <f t="shared" si="1"/>
        <v>23</v>
      </c>
      <c r="D4" s="11">
        <f t="shared" si="2"/>
        <v>739</v>
      </c>
      <c r="E4" s="11">
        <f t="shared" si="3"/>
        <v>120</v>
      </c>
      <c r="F4" s="12">
        <f t="shared" si="4"/>
        <v>859</v>
      </c>
      <c r="G4" s="17" t="s">
        <v>92</v>
      </c>
      <c r="H4" s="17" t="s">
        <v>93</v>
      </c>
      <c r="I4" s="18">
        <v>1951</v>
      </c>
      <c r="J4" s="18" t="s">
        <v>94</v>
      </c>
      <c r="K4" s="15"/>
      <c r="L4" s="15"/>
      <c r="M4" s="15">
        <v>49</v>
      </c>
      <c r="N4" s="15"/>
      <c r="O4" s="15"/>
      <c r="P4" s="15">
        <v>48</v>
      </c>
      <c r="Q4" s="15">
        <v>48</v>
      </c>
      <c r="R4" s="15">
        <v>47</v>
      </c>
      <c r="S4" s="15">
        <v>46</v>
      </c>
      <c r="T4" s="15">
        <v>50</v>
      </c>
      <c r="U4" s="9">
        <v>48</v>
      </c>
      <c r="V4" s="9">
        <v>48</v>
      </c>
      <c r="W4" s="15"/>
      <c r="X4" s="15">
        <v>50</v>
      </c>
      <c r="Y4" s="15">
        <v>50</v>
      </c>
      <c r="Z4" s="15">
        <v>49</v>
      </c>
      <c r="AA4" s="15">
        <v>49</v>
      </c>
      <c r="AB4" s="9">
        <v>50</v>
      </c>
      <c r="AC4" s="15">
        <v>50</v>
      </c>
      <c r="AD4" s="15">
        <v>49</v>
      </c>
      <c r="AE4" s="15"/>
      <c r="AF4" s="15"/>
      <c r="AG4" s="15"/>
      <c r="AH4" s="15">
        <v>48</v>
      </c>
      <c r="AI4" s="15"/>
      <c r="AJ4" s="15"/>
      <c r="AK4" s="41">
        <v>47</v>
      </c>
      <c r="AL4" s="15">
        <v>49</v>
      </c>
      <c r="AM4" s="15">
        <v>48</v>
      </c>
      <c r="AN4" s="15"/>
      <c r="AO4" s="15"/>
      <c r="AP4" s="15"/>
      <c r="AQ4" s="15">
        <v>50</v>
      </c>
      <c r="AR4" s="15">
        <v>48</v>
      </c>
      <c r="AS4" s="15">
        <v>49</v>
      </c>
      <c r="AT4" s="15">
        <v>49</v>
      </c>
      <c r="AU4" s="15"/>
    </row>
    <row r="5" spans="1:47" s="8" customFormat="1" ht="13.5" customHeight="1">
      <c r="A5" s="9">
        <v>3</v>
      </c>
      <c r="B5" s="10">
        <f t="shared" si="0"/>
        <v>1156</v>
      </c>
      <c r="C5" s="11">
        <f t="shared" si="1"/>
        <v>24</v>
      </c>
      <c r="D5" s="11">
        <f t="shared" si="2"/>
        <v>737</v>
      </c>
      <c r="E5" s="11">
        <f t="shared" si="3"/>
        <v>120</v>
      </c>
      <c r="F5" s="12">
        <f t="shared" si="4"/>
        <v>857</v>
      </c>
      <c r="G5" s="13" t="s">
        <v>76</v>
      </c>
      <c r="H5" s="13" t="s">
        <v>56</v>
      </c>
      <c r="I5" s="14">
        <v>1950</v>
      </c>
      <c r="J5" s="14" t="s">
        <v>77</v>
      </c>
      <c r="K5" s="15">
        <v>50</v>
      </c>
      <c r="L5" s="15"/>
      <c r="M5" s="15">
        <v>47</v>
      </c>
      <c r="N5" s="15">
        <v>48</v>
      </c>
      <c r="O5" s="15">
        <v>49</v>
      </c>
      <c r="P5" s="15">
        <v>45</v>
      </c>
      <c r="Q5" s="15"/>
      <c r="R5" s="15"/>
      <c r="S5" s="15"/>
      <c r="T5" s="15">
        <v>48</v>
      </c>
      <c r="U5" s="15">
        <v>50</v>
      </c>
      <c r="V5" s="15">
        <v>50</v>
      </c>
      <c r="W5" s="15"/>
      <c r="X5" s="15">
        <v>49</v>
      </c>
      <c r="Y5" s="15">
        <v>49</v>
      </c>
      <c r="Z5" s="15">
        <v>50</v>
      </c>
      <c r="AA5" s="15">
        <v>48</v>
      </c>
      <c r="AB5" s="9">
        <v>49</v>
      </c>
      <c r="AC5" s="16">
        <v>50</v>
      </c>
      <c r="AD5" s="15">
        <v>47</v>
      </c>
      <c r="AE5" s="15">
        <v>47</v>
      </c>
      <c r="AF5" s="15"/>
      <c r="AG5" s="15">
        <v>43</v>
      </c>
      <c r="AH5" s="15">
        <v>47</v>
      </c>
      <c r="AI5" s="15"/>
      <c r="AJ5" s="15">
        <v>49</v>
      </c>
      <c r="AK5" s="15"/>
      <c r="AL5" s="15">
        <v>48</v>
      </c>
      <c r="AM5" s="15">
        <v>47</v>
      </c>
      <c r="AN5" s="15">
        <v>49</v>
      </c>
      <c r="AO5" s="15">
        <v>49</v>
      </c>
      <c r="AP5" s="15"/>
      <c r="AQ5" s="15"/>
      <c r="AR5" s="15"/>
      <c r="AS5" s="15"/>
      <c r="AT5" s="9">
        <v>48</v>
      </c>
      <c r="AU5" s="15"/>
    </row>
    <row r="6" spans="1:47" s="8" customFormat="1" ht="13.5" customHeight="1">
      <c r="A6" s="9">
        <v>4</v>
      </c>
      <c r="B6" s="10">
        <f t="shared" si="0"/>
        <v>1163</v>
      </c>
      <c r="C6" s="11">
        <f t="shared" si="1"/>
        <v>26</v>
      </c>
      <c r="D6" s="11">
        <f t="shared" si="2"/>
        <v>700</v>
      </c>
      <c r="E6" s="11">
        <f t="shared" si="3"/>
        <v>120</v>
      </c>
      <c r="F6" s="12">
        <f t="shared" si="4"/>
        <v>820</v>
      </c>
      <c r="G6" s="17" t="s">
        <v>70</v>
      </c>
      <c r="H6" s="17" t="s">
        <v>71</v>
      </c>
      <c r="I6" s="18">
        <v>1949</v>
      </c>
      <c r="J6" s="18" t="s">
        <v>72</v>
      </c>
      <c r="K6" s="19">
        <v>49</v>
      </c>
      <c r="L6" s="15"/>
      <c r="M6" s="9">
        <v>43</v>
      </c>
      <c r="N6" s="15"/>
      <c r="O6" s="15">
        <v>39</v>
      </c>
      <c r="P6" s="15">
        <v>44</v>
      </c>
      <c r="Q6" s="15"/>
      <c r="R6" s="15">
        <v>47</v>
      </c>
      <c r="S6" s="15">
        <v>40</v>
      </c>
      <c r="T6" s="9">
        <v>44</v>
      </c>
      <c r="U6" s="15">
        <v>38</v>
      </c>
      <c r="V6" s="15">
        <v>48</v>
      </c>
      <c r="W6" s="9">
        <v>44</v>
      </c>
      <c r="X6" s="15">
        <v>47</v>
      </c>
      <c r="Y6" s="15">
        <v>46</v>
      </c>
      <c r="Z6" s="9">
        <v>46</v>
      </c>
      <c r="AA6" s="15">
        <v>44</v>
      </c>
      <c r="AB6" s="15"/>
      <c r="AC6" s="15">
        <v>46</v>
      </c>
      <c r="AD6" s="15">
        <v>43</v>
      </c>
      <c r="AE6" s="15">
        <v>42</v>
      </c>
      <c r="AF6" s="15"/>
      <c r="AG6" s="15"/>
      <c r="AH6" s="15">
        <v>45</v>
      </c>
      <c r="AI6" s="9">
        <v>47</v>
      </c>
      <c r="AJ6" s="15">
        <v>46</v>
      </c>
      <c r="AK6" s="15"/>
      <c r="AL6" s="15">
        <v>47</v>
      </c>
      <c r="AM6" s="15"/>
      <c r="AN6" s="15"/>
      <c r="AO6" s="15">
        <v>42</v>
      </c>
      <c r="AP6" s="15"/>
      <c r="AQ6" s="9">
        <v>48</v>
      </c>
      <c r="AR6" s="15">
        <v>46</v>
      </c>
      <c r="AS6" s="15">
        <v>48</v>
      </c>
      <c r="AT6" s="9">
        <v>44</v>
      </c>
      <c r="AU6" s="15"/>
    </row>
    <row r="7" spans="1:47" s="8" customFormat="1" ht="13.5" customHeight="1">
      <c r="A7" s="9">
        <v>5</v>
      </c>
      <c r="B7" s="10">
        <f t="shared" si="0"/>
        <v>919</v>
      </c>
      <c r="C7" s="11">
        <f t="shared" si="1"/>
        <v>20</v>
      </c>
      <c r="D7" s="11">
        <f t="shared" si="2"/>
        <v>709</v>
      </c>
      <c r="E7" s="11">
        <f t="shared" si="3"/>
        <v>100</v>
      </c>
      <c r="F7" s="12">
        <f t="shared" si="4"/>
        <v>809</v>
      </c>
      <c r="G7" s="17" t="s">
        <v>99</v>
      </c>
      <c r="H7" s="17" t="s">
        <v>100</v>
      </c>
      <c r="I7" s="18">
        <v>1952</v>
      </c>
      <c r="J7" s="18" t="s">
        <v>101</v>
      </c>
      <c r="K7" s="19"/>
      <c r="L7" s="15"/>
      <c r="M7" s="15">
        <v>42</v>
      </c>
      <c r="N7" s="9">
        <v>44</v>
      </c>
      <c r="O7" s="15"/>
      <c r="P7" s="15">
        <v>46</v>
      </c>
      <c r="Q7" s="15">
        <v>44</v>
      </c>
      <c r="R7" s="15"/>
      <c r="S7" s="15"/>
      <c r="T7" s="15"/>
      <c r="U7" s="15"/>
      <c r="V7" s="15"/>
      <c r="W7" s="15">
        <v>49</v>
      </c>
      <c r="X7" s="15">
        <v>49</v>
      </c>
      <c r="Y7" s="15">
        <v>47</v>
      </c>
      <c r="Z7" s="15">
        <v>47</v>
      </c>
      <c r="AA7" s="15">
        <v>46</v>
      </c>
      <c r="AB7" s="15"/>
      <c r="AC7" s="15">
        <v>48</v>
      </c>
      <c r="AD7" s="15"/>
      <c r="AE7" s="15">
        <v>46</v>
      </c>
      <c r="AF7" s="15">
        <v>46</v>
      </c>
      <c r="AG7" s="15"/>
      <c r="AH7" s="15">
        <v>42</v>
      </c>
      <c r="AI7" s="15"/>
      <c r="AJ7" s="15">
        <v>47</v>
      </c>
      <c r="AK7" s="15">
        <v>50</v>
      </c>
      <c r="AL7" s="15"/>
      <c r="AM7" s="15"/>
      <c r="AN7" s="15"/>
      <c r="AO7" s="15">
        <v>46</v>
      </c>
      <c r="AP7" s="15"/>
      <c r="AQ7" s="15">
        <v>49</v>
      </c>
      <c r="AR7" s="15">
        <v>47</v>
      </c>
      <c r="AS7" s="15">
        <v>38</v>
      </c>
      <c r="AT7" s="9">
        <v>46</v>
      </c>
      <c r="AU7" s="15"/>
    </row>
    <row r="8" spans="1:47" s="8" customFormat="1" ht="13.5" customHeight="1">
      <c r="A8" s="9">
        <v>6</v>
      </c>
      <c r="B8" s="10">
        <f t="shared" si="0"/>
        <v>968</v>
      </c>
      <c r="C8" s="11">
        <f t="shared" si="1"/>
        <v>22</v>
      </c>
      <c r="D8" s="11">
        <f t="shared" si="2"/>
        <v>687</v>
      </c>
      <c r="E8" s="11">
        <f t="shared" si="3"/>
        <v>120</v>
      </c>
      <c r="F8" s="12">
        <f t="shared" si="4"/>
        <v>807</v>
      </c>
      <c r="G8" s="17" t="s">
        <v>53</v>
      </c>
      <c r="H8" s="17" t="s">
        <v>54</v>
      </c>
      <c r="I8" s="20">
        <v>1949</v>
      </c>
      <c r="J8" s="20" t="s">
        <v>55</v>
      </c>
      <c r="K8" s="19">
        <v>45</v>
      </c>
      <c r="L8" s="15">
        <v>46</v>
      </c>
      <c r="M8" s="15"/>
      <c r="N8" s="15">
        <v>45</v>
      </c>
      <c r="O8" s="15">
        <v>43</v>
      </c>
      <c r="P8" s="15">
        <v>35</v>
      </c>
      <c r="Q8" s="15">
        <v>41</v>
      </c>
      <c r="R8" s="15">
        <v>37</v>
      </c>
      <c r="S8" s="15">
        <v>42</v>
      </c>
      <c r="T8" s="15">
        <v>48</v>
      </c>
      <c r="U8" s="15">
        <v>46</v>
      </c>
      <c r="V8" s="15">
        <v>48</v>
      </c>
      <c r="W8" s="15">
        <v>48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v>44</v>
      </c>
      <c r="AJ8" s="15">
        <v>43</v>
      </c>
      <c r="AK8" s="15"/>
      <c r="AL8" s="15">
        <v>46</v>
      </c>
      <c r="AM8" s="15">
        <v>45</v>
      </c>
      <c r="AN8" s="15">
        <v>42</v>
      </c>
      <c r="AO8" s="15">
        <v>41</v>
      </c>
      <c r="AP8" s="15"/>
      <c r="AQ8" s="15">
        <v>48</v>
      </c>
      <c r="AR8" s="15">
        <v>44</v>
      </c>
      <c r="AS8" s="15">
        <v>46</v>
      </c>
      <c r="AT8" s="15">
        <v>45</v>
      </c>
      <c r="AU8" s="15"/>
    </row>
    <row r="9" spans="1:47" s="8" customFormat="1" ht="13.5" customHeight="1">
      <c r="A9" s="9">
        <v>7</v>
      </c>
      <c r="B9" s="10">
        <f t="shared" si="0"/>
        <v>806</v>
      </c>
      <c r="C9" s="11">
        <f t="shared" si="1"/>
        <v>18</v>
      </c>
      <c r="D9" s="11">
        <f t="shared" si="2"/>
        <v>684</v>
      </c>
      <c r="E9" s="11">
        <f t="shared" si="3"/>
        <v>60</v>
      </c>
      <c r="F9" s="12">
        <f t="shared" si="4"/>
        <v>744</v>
      </c>
      <c r="G9" s="17" t="s">
        <v>102</v>
      </c>
      <c r="H9" s="17" t="s">
        <v>103</v>
      </c>
      <c r="I9" s="18">
        <v>1949</v>
      </c>
      <c r="J9" s="18"/>
      <c r="K9" s="19"/>
      <c r="L9" s="15"/>
      <c r="M9" s="15">
        <v>41</v>
      </c>
      <c r="N9" s="9">
        <v>43</v>
      </c>
      <c r="O9" s="15"/>
      <c r="P9" s="15">
        <v>45</v>
      </c>
      <c r="Q9" s="15">
        <v>39</v>
      </c>
      <c r="R9" s="15">
        <v>48</v>
      </c>
      <c r="S9" s="15"/>
      <c r="T9" s="15">
        <v>47</v>
      </c>
      <c r="U9" s="15">
        <v>47</v>
      </c>
      <c r="V9" s="9">
        <v>44</v>
      </c>
      <c r="W9" s="15">
        <v>47</v>
      </c>
      <c r="X9" s="9">
        <v>45</v>
      </c>
      <c r="Y9" s="15">
        <v>44</v>
      </c>
      <c r="Z9" s="15"/>
      <c r="AA9" s="15"/>
      <c r="AB9" s="15"/>
      <c r="AC9" s="15"/>
      <c r="AD9" s="15">
        <v>42</v>
      </c>
      <c r="AE9" s="15"/>
      <c r="AF9" s="15"/>
      <c r="AG9" s="15"/>
      <c r="AH9" s="15">
        <v>44</v>
      </c>
      <c r="AI9" s="15"/>
      <c r="AJ9" s="15">
        <v>45</v>
      </c>
      <c r="AK9" s="15">
        <v>48</v>
      </c>
      <c r="AL9" s="15"/>
      <c r="AM9" s="15"/>
      <c r="AN9" s="15"/>
      <c r="AO9" s="15"/>
      <c r="AP9" s="15">
        <v>47</v>
      </c>
      <c r="AQ9" s="15"/>
      <c r="AR9" s="15">
        <v>45</v>
      </c>
      <c r="AS9" s="15">
        <v>45</v>
      </c>
      <c r="AT9" s="15"/>
      <c r="AU9" s="15"/>
    </row>
    <row r="10" spans="1:47" s="8" customFormat="1" ht="13.5" customHeight="1">
      <c r="A10" s="9">
        <v>8</v>
      </c>
      <c r="B10" s="10">
        <f t="shared" si="0"/>
        <v>711</v>
      </c>
      <c r="C10" s="11">
        <f t="shared" si="1"/>
        <v>15</v>
      </c>
      <c r="D10" s="11">
        <f t="shared" si="2"/>
        <v>711</v>
      </c>
      <c r="E10" s="11">
        <f t="shared" si="3"/>
        <v>0</v>
      </c>
      <c r="F10" s="12">
        <f t="shared" si="4"/>
        <v>711</v>
      </c>
      <c r="G10" s="17" t="s">
        <v>67</v>
      </c>
      <c r="H10" s="17" t="s">
        <v>68</v>
      </c>
      <c r="I10" s="18">
        <v>1952</v>
      </c>
      <c r="J10" s="18" t="s">
        <v>69</v>
      </c>
      <c r="K10" s="15">
        <v>50</v>
      </c>
      <c r="L10" s="15"/>
      <c r="M10" s="15"/>
      <c r="N10" s="15"/>
      <c r="O10" s="15"/>
      <c r="P10" s="15">
        <v>47</v>
      </c>
      <c r="Q10" s="15"/>
      <c r="R10" s="15"/>
      <c r="S10" s="15">
        <v>43</v>
      </c>
      <c r="T10" s="15">
        <v>49</v>
      </c>
      <c r="U10" s="15"/>
      <c r="V10" s="15">
        <v>49</v>
      </c>
      <c r="W10" s="15">
        <v>50</v>
      </c>
      <c r="X10" s="15"/>
      <c r="Y10" s="15">
        <v>48</v>
      </c>
      <c r="Z10" s="15">
        <v>46</v>
      </c>
      <c r="AA10" s="15">
        <v>47</v>
      </c>
      <c r="AB10" s="15">
        <v>49</v>
      </c>
      <c r="AC10" s="9">
        <v>49</v>
      </c>
      <c r="AD10" s="15">
        <v>45</v>
      </c>
      <c r="AE10" s="15">
        <v>44</v>
      </c>
      <c r="AF10" s="15">
        <v>49</v>
      </c>
      <c r="AG10" s="15"/>
      <c r="AH10" s="15">
        <v>46</v>
      </c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8" customFormat="1" ht="13.5" customHeight="1">
      <c r="A11" s="9">
        <v>9</v>
      </c>
      <c r="B11" s="10">
        <f t="shared" si="0"/>
        <v>697</v>
      </c>
      <c r="C11" s="11">
        <f t="shared" si="1"/>
        <v>15</v>
      </c>
      <c r="D11" s="11">
        <f t="shared" si="2"/>
        <v>697</v>
      </c>
      <c r="E11" s="11">
        <f t="shared" si="3"/>
        <v>0</v>
      </c>
      <c r="F11" s="12">
        <f t="shared" si="4"/>
        <v>697</v>
      </c>
      <c r="G11" s="13" t="s">
        <v>81</v>
      </c>
      <c r="H11" s="13" t="s">
        <v>52</v>
      </c>
      <c r="I11" s="14">
        <v>1951</v>
      </c>
      <c r="J11" s="14" t="s">
        <v>82</v>
      </c>
      <c r="K11" s="15">
        <v>47</v>
      </c>
      <c r="L11" s="15"/>
      <c r="M11" s="15">
        <v>45</v>
      </c>
      <c r="N11" s="15">
        <v>46</v>
      </c>
      <c r="O11" s="15">
        <v>48</v>
      </c>
      <c r="P11" s="15"/>
      <c r="Q11" s="15">
        <v>43</v>
      </c>
      <c r="R11" s="15"/>
      <c r="S11" s="15">
        <v>48</v>
      </c>
      <c r="T11" s="15">
        <v>47</v>
      </c>
      <c r="U11" s="15"/>
      <c r="V11" s="15">
        <v>45</v>
      </c>
      <c r="W11" s="15">
        <v>49</v>
      </c>
      <c r="X11" s="15"/>
      <c r="Y11" s="15"/>
      <c r="Z11" s="15">
        <v>49</v>
      </c>
      <c r="AA11" s="15"/>
      <c r="AB11" s="15"/>
      <c r="AC11" s="15"/>
      <c r="AD11" s="15"/>
      <c r="AE11" s="15">
        <v>45</v>
      </c>
      <c r="AF11" s="15"/>
      <c r="AG11" s="15"/>
      <c r="AH11" s="15"/>
      <c r="AI11" s="15"/>
      <c r="AJ11" s="15"/>
      <c r="AK11" s="15"/>
      <c r="AL11" s="15"/>
      <c r="AM11" s="15"/>
      <c r="AN11" s="15">
        <v>46</v>
      </c>
      <c r="AO11" s="15">
        <v>47</v>
      </c>
      <c r="AP11" s="15"/>
      <c r="AQ11" s="15"/>
      <c r="AR11" s="9">
        <v>47</v>
      </c>
      <c r="AS11" s="15">
        <v>45</v>
      </c>
      <c r="AT11" s="15"/>
      <c r="AU11" s="15"/>
    </row>
    <row r="12" spans="1:47" s="8" customFormat="1" ht="13.5" customHeight="1">
      <c r="A12" s="9">
        <v>10</v>
      </c>
      <c r="B12" s="10">
        <f t="shared" si="0"/>
        <v>605</v>
      </c>
      <c r="C12" s="11">
        <f t="shared" si="1"/>
        <v>14</v>
      </c>
      <c r="D12" s="11">
        <f t="shared" si="2"/>
        <v>605</v>
      </c>
      <c r="E12" s="11">
        <f t="shared" si="3"/>
        <v>0</v>
      </c>
      <c r="F12" s="12">
        <f t="shared" si="4"/>
        <v>605</v>
      </c>
      <c r="G12" s="13" t="s">
        <v>58</v>
      </c>
      <c r="H12" s="13" t="s">
        <v>59</v>
      </c>
      <c r="I12" s="13">
        <v>1952</v>
      </c>
      <c r="J12" s="13" t="s">
        <v>60</v>
      </c>
      <c r="K12" s="15"/>
      <c r="L12" s="15">
        <v>44</v>
      </c>
      <c r="M12" s="15">
        <v>44</v>
      </c>
      <c r="N12" s="15"/>
      <c r="O12" s="15">
        <v>41</v>
      </c>
      <c r="P12" s="15">
        <v>30</v>
      </c>
      <c r="Q12" s="15">
        <v>38</v>
      </c>
      <c r="R12" s="15">
        <v>49</v>
      </c>
      <c r="S12" s="15"/>
      <c r="T12" s="15"/>
      <c r="U12" s="15">
        <v>40</v>
      </c>
      <c r="V12" s="16"/>
      <c r="W12" s="9"/>
      <c r="X12" s="9">
        <v>46</v>
      </c>
      <c r="Y12" s="15"/>
      <c r="Z12" s="15">
        <v>47</v>
      </c>
      <c r="AA12" s="15">
        <v>45</v>
      </c>
      <c r="AB12" s="15"/>
      <c r="AC12" s="15"/>
      <c r="AD12" s="15"/>
      <c r="AE12" s="15"/>
      <c r="AF12" s="15"/>
      <c r="AG12" s="15"/>
      <c r="AH12" s="15"/>
      <c r="AI12" s="15"/>
      <c r="AJ12" s="15">
        <v>44</v>
      </c>
      <c r="AK12" s="15"/>
      <c r="AL12" s="15"/>
      <c r="AM12" s="15"/>
      <c r="AN12" s="15"/>
      <c r="AO12" s="15"/>
      <c r="AP12" s="15"/>
      <c r="AQ12" s="15">
        <v>47</v>
      </c>
      <c r="AR12" s="15"/>
      <c r="AS12" s="15">
        <v>47</v>
      </c>
      <c r="AT12" s="9">
        <v>43</v>
      </c>
      <c r="AU12" s="15"/>
    </row>
    <row r="13" spans="1:47" s="8" customFormat="1" ht="13.5" customHeight="1">
      <c r="A13" s="9"/>
      <c r="B13" s="10">
        <f t="shared" si="0"/>
        <v>351</v>
      </c>
      <c r="C13" s="11">
        <f t="shared" si="1"/>
        <v>8</v>
      </c>
      <c r="D13" s="11">
        <f t="shared" si="2"/>
        <v>351</v>
      </c>
      <c r="E13" s="11">
        <f t="shared" si="3"/>
        <v>0</v>
      </c>
      <c r="F13" s="12">
        <f t="shared" si="4"/>
        <v>351</v>
      </c>
      <c r="G13" s="21" t="s">
        <v>73</v>
      </c>
      <c r="H13" s="21" t="s">
        <v>74</v>
      </c>
      <c r="I13" s="22">
        <v>1950</v>
      </c>
      <c r="J13" s="22" t="s">
        <v>75</v>
      </c>
      <c r="K13" s="15">
        <v>48</v>
      </c>
      <c r="L13" s="15"/>
      <c r="M13" s="15"/>
      <c r="N13" s="15">
        <v>50</v>
      </c>
      <c r="O13" s="15"/>
      <c r="P13" s="15">
        <v>39</v>
      </c>
      <c r="Q13" s="15"/>
      <c r="R13" s="15"/>
      <c r="S13" s="15"/>
      <c r="T13" s="9">
        <v>43</v>
      </c>
      <c r="U13" s="15"/>
      <c r="V13" s="15"/>
      <c r="W13" s="15"/>
      <c r="X13" s="15">
        <v>46</v>
      </c>
      <c r="Y13" s="15"/>
      <c r="Z13" s="15"/>
      <c r="AA13" s="15"/>
      <c r="AB13" s="15"/>
      <c r="AC13" s="15">
        <v>44</v>
      </c>
      <c r="AD13" s="15">
        <v>38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>
        <v>43</v>
      </c>
      <c r="AT13" s="15"/>
      <c r="AU13" s="15"/>
    </row>
    <row r="14" spans="1:47" s="8" customFormat="1" ht="13.5" customHeight="1">
      <c r="A14" s="9"/>
      <c r="B14" s="10">
        <f t="shared" si="0"/>
        <v>314</v>
      </c>
      <c r="C14" s="11">
        <f t="shared" si="1"/>
        <v>7</v>
      </c>
      <c r="D14" s="11">
        <f t="shared" si="2"/>
        <v>314</v>
      </c>
      <c r="E14" s="11">
        <f t="shared" si="3"/>
        <v>0</v>
      </c>
      <c r="F14" s="12">
        <f t="shared" si="4"/>
        <v>314</v>
      </c>
      <c r="G14" s="21" t="s">
        <v>153</v>
      </c>
      <c r="H14" s="21" t="s">
        <v>86</v>
      </c>
      <c r="I14" s="20">
        <v>1952</v>
      </c>
      <c r="J14" s="20" t="s">
        <v>154</v>
      </c>
      <c r="K14" s="15"/>
      <c r="L14" s="15"/>
      <c r="M14" s="15"/>
      <c r="N14" s="15"/>
      <c r="O14" s="15"/>
      <c r="P14" s="15"/>
      <c r="Q14" s="15"/>
      <c r="R14" s="15"/>
      <c r="S14" s="15">
        <v>41</v>
      </c>
      <c r="T14" s="15">
        <v>45</v>
      </c>
      <c r="U14" s="15"/>
      <c r="V14" s="15"/>
      <c r="W14" s="15"/>
      <c r="X14" s="15"/>
      <c r="Y14" s="15"/>
      <c r="Z14" s="15">
        <v>48</v>
      </c>
      <c r="AA14" s="15"/>
      <c r="AB14" s="9">
        <v>48</v>
      </c>
      <c r="AC14" s="9">
        <v>48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>
        <v>44</v>
      </c>
      <c r="AO14" s="15"/>
      <c r="AP14" s="15"/>
      <c r="AQ14" s="15"/>
      <c r="AR14" s="15"/>
      <c r="AS14" s="15">
        <v>40</v>
      </c>
      <c r="AT14" s="15"/>
      <c r="AU14" s="15"/>
    </row>
    <row r="15" spans="1:47" s="8" customFormat="1" ht="13.5" customHeight="1">
      <c r="A15" s="9"/>
      <c r="B15" s="10">
        <f t="shared" si="0"/>
        <v>285</v>
      </c>
      <c r="C15" s="11">
        <f t="shared" si="1"/>
        <v>6</v>
      </c>
      <c r="D15" s="11">
        <f t="shared" si="2"/>
        <v>285</v>
      </c>
      <c r="E15" s="11">
        <f t="shared" si="3"/>
        <v>0</v>
      </c>
      <c r="F15" s="12">
        <f t="shared" si="4"/>
        <v>285</v>
      </c>
      <c r="G15" s="40" t="s">
        <v>165</v>
      </c>
      <c r="H15" s="40" t="s">
        <v>175</v>
      </c>
      <c r="I15" s="40">
        <v>1952</v>
      </c>
      <c r="J15" s="40" t="s">
        <v>48</v>
      </c>
      <c r="K15" s="15"/>
      <c r="L15" s="15">
        <v>49</v>
      </c>
      <c r="M15" s="15">
        <v>48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48</v>
      </c>
      <c r="AE15" s="15"/>
      <c r="AF15" s="15"/>
      <c r="AG15" s="15">
        <v>45</v>
      </c>
      <c r="AH15" s="15"/>
      <c r="AI15" s="15"/>
      <c r="AJ15" s="35"/>
      <c r="AK15" s="41">
        <v>48</v>
      </c>
      <c r="AL15" s="15"/>
      <c r="AM15" s="15"/>
      <c r="AN15" s="15"/>
      <c r="AO15" s="15"/>
      <c r="AP15" s="15"/>
      <c r="AQ15" s="15"/>
      <c r="AR15" s="15"/>
      <c r="AS15" s="15">
        <v>47</v>
      </c>
      <c r="AT15" s="15"/>
      <c r="AU15" s="15"/>
    </row>
    <row r="16" spans="1:47" s="8" customFormat="1" ht="13.5" customHeight="1">
      <c r="A16" s="9"/>
      <c r="B16" s="10">
        <f t="shared" si="0"/>
        <v>273</v>
      </c>
      <c r="C16" s="11">
        <f t="shared" si="1"/>
        <v>6</v>
      </c>
      <c r="D16" s="11">
        <f t="shared" si="2"/>
        <v>273</v>
      </c>
      <c r="E16" s="11">
        <f t="shared" si="3"/>
        <v>0</v>
      </c>
      <c r="F16" s="12">
        <f t="shared" si="4"/>
        <v>273</v>
      </c>
      <c r="G16" s="21" t="s">
        <v>89</v>
      </c>
      <c r="H16" s="21" t="s">
        <v>90</v>
      </c>
      <c r="I16" s="22">
        <v>1950</v>
      </c>
      <c r="J16" s="22" t="s">
        <v>91</v>
      </c>
      <c r="K16" s="15"/>
      <c r="L16" s="15"/>
      <c r="M16" s="9">
        <v>45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9">
        <v>47</v>
      </c>
      <c r="Y16" s="15"/>
      <c r="Z16" s="15"/>
      <c r="AA16" s="15"/>
      <c r="AB16" s="15"/>
      <c r="AC16" s="15"/>
      <c r="AD16" s="15">
        <v>44</v>
      </c>
      <c r="AE16" s="15"/>
      <c r="AF16" s="15"/>
      <c r="AG16" s="15"/>
      <c r="AH16" s="15"/>
      <c r="AI16" s="15"/>
      <c r="AJ16" s="15"/>
      <c r="AK16" s="41">
        <v>46</v>
      </c>
      <c r="AL16" s="15"/>
      <c r="AM16" s="15">
        <v>46</v>
      </c>
      <c r="AN16" s="15"/>
      <c r="AO16" s="15"/>
      <c r="AP16" s="15"/>
      <c r="AQ16" s="15"/>
      <c r="AR16" s="15">
        <v>45</v>
      </c>
      <c r="AS16" s="15"/>
      <c r="AT16" s="15"/>
      <c r="AU16" s="15"/>
    </row>
    <row r="17" spans="1:47" s="8" customFormat="1" ht="13.5" customHeight="1">
      <c r="A17" s="9"/>
      <c r="B17" s="10">
        <f t="shared" si="0"/>
        <v>250</v>
      </c>
      <c r="C17" s="11">
        <f t="shared" si="1"/>
        <v>5</v>
      </c>
      <c r="D17" s="11">
        <f t="shared" si="2"/>
        <v>250</v>
      </c>
      <c r="E17" s="11">
        <v>0</v>
      </c>
      <c r="F17" s="12">
        <f t="shared" si="4"/>
        <v>250</v>
      </c>
      <c r="G17" s="27" t="s">
        <v>145</v>
      </c>
      <c r="H17" s="27" t="s">
        <v>84</v>
      </c>
      <c r="I17" s="27">
        <v>1949</v>
      </c>
      <c r="J17" s="27" t="s">
        <v>146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v>50</v>
      </c>
      <c r="AH17" s="15">
        <v>50</v>
      </c>
      <c r="AI17" s="15"/>
      <c r="AJ17" s="15"/>
      <c r="AK17" s="41">
        <v>50</v>
      </c>
      <c r="AL17" s="15"/>
      <c r="AM17" s="15"/>
      <c r="AN17" s="15"/>
      <c r="AO17" s="15"/>
      <c r="AP17" s="15"/>
      <c r="AQ17" s="15"/>
      <c r="AR17" s="15">
        <v>50</v>
      </c>
      <c r="AS17" s="15">
        <v>50</v>
      </c>
      <c r="AT17" s="15"/>
      <c r="AU17" s="15"/>
    </row>
    <row r="18" spans="1:47" s="8" customFormat="1" ht="13.5" customHeight="1">
      <c r="A18" s="9"/>
      <c r="B18" s="10">
        <f t="shared" si="0"/>
        <v>240</v>
      </c>
      <c r="C18" s="11">
        <f t="shared" si="1"/>
        <v>5</v>
      </c>
      <c r="D18" s="11">
        <f t="shared" si="2"/>
        <v>240</v>
      </c>
      <c r="E18" s="11">
        <f>IF(COUNT(K18:AU18)&lt;22,IF(COUNT(K18:AU18)&gt;14,(COUNT(K18:AU18)-15),0)*20,120)</f>
        <v>0</v>
      </c>
      <c r="F18" s="12">
        <f t="shared" si="4"/>
        <v>240</v>
      </c>
      <c r="G18" s="21" t="s">
        <v>61</v>
      </c>
      <c r="H18" s="21" t="s">
        <v>62</v>
      </c>
      <c r="I18" s="20">
        <v>1949</v>
      </c>
      <c r="J18" s="20" t="s">
        <v>63</v>
      </c>
      <c r="K18" s="15"/>
      <c r="L18" s="15">
        <v>50</v>
      </c>
      <c r="M18" s="15"/>
      <c r="N18" s="15"/>
      <c r="O18" s="15">
        <v>50</v>
      </c>
      <c r="P18" s="15"/>
      <c r="Q18" s="15">
        <v>46</v>
      </c>
      <c r="R18" s="15"/>
      <c r="S18" s="15"/>
      <c r="T18" s="15"/>
      <c r="U18" s="9"/>
      <c r="V18" s="15"/>
      <c r="W18" s="15"/>
      <c r="X18" s="15"/>
      <c r="Y18" s="15"/>
      <c r="Z18" s="9"/>
      <c r="AA18" s="15"/>
      <c r="AB18" s="15"/>
      <c r="AC18" s="15"/>
      <c r="AD18" s="15"/>
      <c r="AE18" s="15"/>
      <c r="AF18" s="15"/>
      <c r="AG18" s="15">
        <v>44</v>
      </c>
      <c r="AH18" s="15"/>
      <c r="AI18" s="15">
        <v>50</v>
      </c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8" customFormat="1" ht="13.5" customHeight="1">
      <c r="A19" s="9"/>
      <c r="B19" s="10">
        <f t="shared" si="0"/>
        <v>238</v>
      </c>
      <c r="C19" s="11">
        <f t="shared" si="1"/>
        <v>6</v>
      </c>
      <c r="D19" s="11">
        <f t="shared" si="2"/>
        <v>238</v>
      </c>
      <c r="E19" s="11">
        <v>0</v>
      </c>
      <c r="F19" s="12">
        <f t="shared" si="4"/>
        <v>238</v>
      </c>
      <c r="G19" s="27" t="s">
        <v>158</v>
      </c>
      <c r="H19" s="27" t="s">
        <v>159</v>
      </c>
      <c r="I19" s="27">
        <v>51</v>
      </c>
      <c r="J19" s="27" t="s">
        <v>160</v>
      </c>
      <c r="K19" s="15"/>
      <c r="L19" s="15"/>
      <c r="M19" s="15"/>
      <c r="N19" s="15"/>
      <c r="O19" s="15"/>
      <c r="P19" s="15">
        <v>29</v>
      </c>
      <c r="Q19" s="15"/>
      <c r="R19" s="15"/>
      <c r="S19" s="15"/>
      <c r="T19" s="15"/>
      <c r="U19" s="15"/>
      <c r="V19" s="15"/>
      <c r="W19" s="15">
        <v>42</v>
      </c>
      <c r="X19" s="15"/>
      <c r="Y19" s="15">
        <v>43</v>
      </c>
      <c r="Z19" s="15"/>
      <c r="AA19" s="15">
        <v>42</v>
      </c>
      <c r="AB19" s="15"/>
      <c r="AC19" s="15"/>
      <c r="AD19" s="15">
        <v>41</v>
      </c>
      <c r="AE19" s="15">
        <v>41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s="8" customFormat="1" ht="13.5" customHeight="1">
      <c r="A20" s="9"/>
      <c r="B20" s="10">
        <f t="shared" si="0"/>
        <v>225</v>
      </c>
      <c r="C20" s="11">
        <f t="shared" si="1"/>
        <v>5</v>
      </c>
      <c r="D20" s="11">
        <f t="shared" si="2"/>
        <v>225</v>
      </c>
      <c r="E20" s="11">
        <f aca="true" t="shared" si="5" ref="E20:E25">IF(COUNT(K20:AU20)&lt;22,IF(COUNT(K20:AU20)&gt;14,(COUNT(K20:AU20)-15),0)*20,120)</f>
        <v>0</v>
      </c>
      <c r="F20" s="12">
        <f t="shared" si="4"/>
        <v>225</v>
      </c>
      <c r="G20" s="14" t="s">
        <v>151</v>
      </c>
      <c r="H20" s="14" t="s">
        <v>132</v>
      </c>
      <c r="I20" s="14">
        <v>1948</v>
      </c>
      <c r="J20" s="14" t="s">
        <v>152</v>
      </c>
      <c r="K20" s="15"/>
      <c r="L20" s="15"/>
      <c r="M20" s="15"/>
      <c r="N20" s="15"/>
      <c r="O20" s="15"/>
      <c r="P20" s="15"/>
      <c r="Q20" s="15"/>
      <c r="R20" s="15"/>
      <c r="S20" s="15"/>
      <c r="T20" s="15">
        <v>46</v>
      </c>
      <c r="U20" s="15"/>
      <c r="V20" s="15">
        <v>46</v>
      </c>
      <c r="W20" s="9">
        <v>46</v>
      </c>
      <c r="X20" s="15"/>
      <c r="Y20" s="15"/>
      <c r="Z20" s="15"/>
      <c r="AA20" s="15"/>
      <c r="AB20" s="15"/>
      <c r="AC20" s="15">
        <v>43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>
        <v>44</v>
      </c>
      <c r="AT20" s="15"/>
      <c r="AU20" s="15"/>
    </row>
    <row r="21" spans="1:47" s="8" customFormat="1" ht="13.5" customHeight="1">
      <c r="A21" s="9"/>
      <c r="B21" s="10">
        <f t="shared" si="0"/>
        <v>219</v>
      </c>
      <c r="C21" s="11">
        <f t="shared" si="1"/>
        <v>5</v>
      </c>
      <c r="D21" s="11">
        <f t="shared" si="2"/>
        <v>219</v>
      </c>
      <c r="E21" s="11">
        <f t="shared" si="5"/>
        <v>0</v>
      </c>
      <c r="F21" s="12">
        <f t="shared" si="4"/>
        <v>219</v>
      </c>
      <c r="G21" s="21" t="s">
        <v>83</v>
      </c>
      <c r="H21" s="21" t="s">
        <v>84</v>
      </c>
      <c r="I21" s="20">
        <v>1948</v>
      </c>
      <c r="J21" s="20" t="s">
        <v>116</v>
      </c>
      <c r="K21" s="15">
        <v>46</v>
      </c>
      <c r="L21" s="15"/>
      <c r="M21" s="15"/>
      <c r="N21" s="15"/>
      <c r="O21" s="15"/>
      <c r="P21" s="15">
        <v>38</v>
      </c>
      <c r="Q21" s="15"/>
      <c r="R21" s="15">
        <v>41</v>
      </c>
      <c r="S21" s="15">
        <v>44</v>
      </c>
      <c r="T21" s="15"/>
      <c r="U21" s="15"/>
      <c r="V21" s="15"/>
      <c r="W21" s="15">
        <v>50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8" customFormat="1" ht="13.5" customHeight="1">
      <c r="A22" s="9"/>
      <c r="B22" s="10">
        <f t="shared" si="0"/>
        <v>216</v>
      </c>
      <c r="C22" s="11">
        <f t="shared" si="1"/>
        <v>5</v>
      </c>
      <c r="D22" s="11">
        <f t="shared" si="2"/>
        <v>216</v>
      </c>
      <c r="E22" s="11">
        <f t="shared" si="5"/>
        <v>0</v>
      </c>
      <c r="F22" s="12">
        <f t="shared" si="4"/>
        <v>216</v>
      </c>
      <c r="G22" s="23" t="s">
        <v>119</v>
      </c>
      <c r="H22" s="23" t="s">
        <v>120</v>
      </c>
      <c r="I22" s="24">
        <v>52</v>
      </c>
      <c r="J22" s="24"/>
      <c r="K22" s="15"/>
      <c r="L22" s="15"/>
      <c r="M22" s="15"/>
      <c r="N22" s="15"/>
      <c r="O22" s="15"/>
      <c r="P22" s="15">
        <v>42</v>
      </c>
      <c r="Q22" s="15"/>
      <c r="R22" s="15">
        <v>46</v>
      </c>
      <c r="S22" s="15"/>
      <c r="T22" s="15"/>
      <c r="U22" s="15">
        <v>44</v>
      </c>
      <c r="V22" s="9">
        <v>41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>
        <v>43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s="8" customFormat="1" ht="13.5" customHeight="1">
      <c r="A23" s="9"/>
      <c r="B23" s="10">
        <f t="shared" si="0"/>
        <v>198</v>
      </c>
      <c r="C23" s="11">
        <f t="shared" si="1"/>
        <v>4</v>
      </c>
      <c r="D23" s="11">
        <f t="shared" si="2"/>
        <v>198</v>
      </c>
      <c r="E23" s="11">
        <f t="shared" si="5"/>
        <v>0</v>
      </c>
      <c r="F23" s="12">
        <f t="shared" si="4"/>
        <v>198</v>
      </c>
      <c r="G23" s="25" t="s">
        <v>139</v>
      </c>
      <c r="H23" s="25" t="s">
        <v>71</v>
      </c>
      <c r="I23" s="25">
        <v>1949</v>
      </c>
      <c r="J23" s="25" t="s">
        <v>138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9">
        <v>49</v>
      </c>
      <c r="W23" s="15"/>
      <c r="X23" s="15"/>
      <c r="Y23" s="15"/>
      <c r="Z23" s="15"/>
      <c r="AA23" s="15"/>
      <c r="AB23" s="15"/>
      <c r="AC23" s="15"/>
      <c r="AD23" s="15">
        <v>50</v>
      </c>
      <c r="AE23" s="15">
        <v>49</v>
      </c>
      <c r="AF23" s="15"/>
      <c r="AG23" s="15"/>
      <c r="AH23" s="15"/>
      <c r="AI23" s="15"/>
      <c r="AJ23" s="15">
        <v>50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8" customFormat="1" ht="13.5" customHeight="1">
      <c r="A24" s="9"/>
      <c r="B24" s="10">
        <f t="shared" si="0"/>
        <v>194</v>
      </c>
      <c r="C24" s="11">
        <f t="shared" si="1"/>
        <v>4</v>
      </c>
      <c r="D24" s="11">
        <f t="shared" si="2"/>
        <v>194</v>
      </c>
      <c r="E24" s="11">
        <f t="shared" si="5"/>
        <v>0</v>
      </c>
      <c r="F24" s="12">
        <f t="shared" si="4"/>
        <v>194</v>
      </c>
      <c r="G24" s="38" t="s">
        <v>174</v>
      </c>
      <c r="H24" s="38" t="s">
        <v>88</v>
      </c>
      <c r="I24" s="38">
        <v>1952</v>
      </c>
      <c r="J24" s="38" t="s">
        <v>60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>
        <v>46</v>
      </c>
      <c r="AJ24" s="15"/>
      <c r="AK24" s="15"/>
      <c r="AL24" s="15"/>
      <c r="AM24" s="15"/>
      <c r="AN24" s="15"/>
      <c r="AO24" s="15">
        <v>48</v>
      </c>
      <c r="AP24" s="15"/>
      <c r="AQ24" s="15"/>
      <c r="AR24" s="15"/>
      <c r="AS24" s="15">
        <v>50</v>
      </c>
      <c r="AT24" s="15">
        <v>50</v>
      </c>
      <c r="AU24" s="15"/>
    </row>
    <row r="25" spans="1:47" s="8" customFormat="1" ht="13.5" customHeight="1">
      <c r="A25" s="9"/>
      <c r="B25" s="10">
        <f t="shared" si="0"/>
        <v>179</v>
      </c>
      <c r="C25" s="11">
        <f t="shared" si="1"/>
        <v>4</v>
      </c>
      <c r="D25" s="11">
        <f t="shared" si="2"/>
        <v>179</v>
      </c>
      <c r="E25" s="11">
        <f t="shared" si="5"/>
        <v>0</v>
      </c>
      <c r="F25" s="12">
        <f t="shared" si="4"/>
        <v>179</v>
      </c>
      <c r="G25" s="14" t="s">
        <v>155</v>
      </c>
      <c r="H25" s="14" t="s">
        <v>113</v>
      </c>
      <c r="I25" s="14">
        <v>1950</v>
      </c>
      <c r="J25" s="14" t="s">
        <v>156</v>
      </c>
      <c r="K25" s="15"/>
      <c r="L25" s="15"/>
      <c r="M25" s="15"/>
      <c r="N25" s="15"/>
      <c r="O25" s="15"/>
      <c r="P25" s="15">
        <v>41</v>
      </c>
      <c r="Q25" s="15"/>
      <c r="R25" s="15">
        <v>43</v>
      </c>
      <c r="S25" s="15"/>
      <c r="T25" s="15"/>
      <c r="U25" s="15"/>
      <c r="V25" s="16">
        <v>47</v>
      </c>
      <c r="W25" s="15"/>
      <c r="X25" s="15"/>
      <c r="Y25" s="15"/>
      <c r="Z25" s="15"/>
      <c r="AA25" s="15"/>
      <c r="AB25" s="15"/>
      <c r="AC25" s="15"/>
      <c r="AD25" s="15"/>
      <c r="AE25" s="15"/>
      <c r="AF25" s="15">
        <v>48</v>
      </c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s="8" customFormat="1" ht="13.5" customHeight="1">
      <c r="A26" s="9"/>
      <c r="B26" s="10">
        <f t="shared" si="0"/>
        <v>150</v>
      </c>
      <c r="C26" s="11">
        <f t="shared" si="1"/>
        <v>3</v>
      </c>
      <c r="D26" s="11">
        <f t="shared" si="2"/>
        <v>150</v>
      </c>
      <c r="E26" s="11">
        <v>0</v>
      </c>
      <c r="F26" s="12">
        <f t="shared" si="4"/>
        <v>150</v>
      </c>
      <c r="G26" s="27" t="s">
        <v>161</v>
      </c>
      <c r="H26" s="27" t="s">
        <v>115</v>
      </c>
      <c r="I26" s="27"/>
      <c r="J26" s="27" t="s">
        <v>156</v>
      </c>
      <c r="K26" s="15"/>
      <c r="L26" s="15"/>
      <c r="M26" s="15"/>
      <c r="N26" s="15"/>
      <c r="O26" s="15"/>
      <c r="P26" s="15">
        <v>50</v>
      </c>
      <c r="Q26" s="15"/>
      <c r="R26" s="15">
        <v>50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>
        <v>50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8" customFormat="1" ht="13.5" customHeight="1">
      <c r="A27" s="9"/>
      <c r="B27" s="10">
        <f t="shared" si="0"/>
        <v>148</v>
      </c>
      <c r="C27" s="11">
        <f t="shared" si="1"/>
        <v>3</v>
      </c>
      <c r="D27" s="11">
        <f t="shared" si="2"/>
        <v>148</v>
      </c>
      <c r="E27" s="11">
        <f>IF(COUNT(K27:AU27)&lt;22,IF(COUNT(K27:AU27)&gt;14,(COUNT(K27:AU27)-15),0)*20,120)</f>
        <v>0</v>
      </c>
      <c r="F27" s="12">
        <f t="shared" si="4"/>
        <v>148</v>
      </c>
      <c r="G27" s="29" t="s">
        <v>121</v>
      </c>
      <c r="H27" s="21" t="s">
        <v>122</v>
      </c>
      <c r="I27" s="29" t="s">
        <v>123</v>
      </c>
      <c r="J27" s="29" t="s">
        <v>124</v>
      </c>
      <c r="K27" s="15"/>
      <c r="L27" s="15"/>
      <c r="M27" s="15"/>
      <c r="N27" s="15"/>
      <c r="O27" s="15"/>
      <c r="P27" s="15"/>
      <c r="Q27" s="15">
        <v>50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v>49</v>
      </c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9">
        <v>49</v>
      </c>
      <c r="AS27" s="15"/>
      <c r="AT27" s="15"/>
      <c r="AU27" s="15"/>
    </row>
    <row r="28" spans="1:47" s="8" customFormat="1" ht="13.5" customHeight="1">
      <c r="A28" s="9"/>
      <c r="B28" s="10">
        <f t="shared" si="0"/>
        <v>146</v>
      </c>
      <c r="C28" s="11">
        <f t="shared" si="1"/>
        <v>3</v>
      </c>
      <c r="D28" s="11">
        <f t="shared" si="2"/>
        <v>146</v>
      </c>
      <c r="E28" s="11">
        <v>0</v>
      </c>
      <c r="F28" s="12">
        <f t="shared" si="4"/>
        <v>146</v>
      </c>
      <c r="G28" s="27" t="s">
        <v>166</v>
      </c>
      <c r="H28" s="27" t="s">
        <v>167</v>
      </c>
      <c r="I28" s="27">
        <v>1948</v>
      </c>
      <c r="J28" s="27" t="s">
        <v>168</v>
      </c>
      <c r="K28" s="15"/>
      <c r="L28" s="15"/>
      <c r="M28" s="15">
        <v>47</v>
      </c>
      <c r="N28" s="15">
        <v>49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9">
        <v>50</v>
      </c>
      <c r="AU28" s="15"/>
    </row>
    <row r="29" spans="1:47" s="8" customFormat="1" ht="13.5" customHeight="1">
      <c r="A29" s="9"/>
      <c r="B29" s="10">
        <f t="shared" si="0"/>
        <v>139</v>
      </c>
      <c r="C29" s="11">
        <f t="shared" si="1"/>
        <v>3</v>
      </c>
      <c r="D29" s="11">
        <f t="shared" si="2"/>
        <v>139</v>
      </c>
      <c r="E29" s="11">
        <f>IF(COUNT(K29:AU29)&lt;22,IF(COUNT(K29:AU29)&gt;14,(COUNT(K29:AU29)-15),0)*20,120)</f>
        <v>0</v>
      </c>
      <c r="F29" s="12">
        <f t="shared" si="4"/>
        <v>139</v>
      </c>
      <c r="G29" s="21" t="s">
        <v>64</v>
      </c>
      <c r="H29" s="21" t="s">
        <v>65</v>
      </c>
      <c r="I29" s="22">
        <v>1948</v>
      </c>
      <c r="J29" s="22" t="s">
        <v>66</v>
      </c>
      <c r="K29" s="26"/>
      <c r="L29" s="15">
        <v>48</v>
      </c>
      <c r="M29" s="15">
        <v>48</v>
      </c>
      <c r="N29" s="15"/>
      <c r="O29" s="15"/>
      <c r="P29" s="9">
        <v>43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8" customFormat="1" ht="13.5" customHeight="1">
      <c r="A30" s="9"/>
      <c r="B30" s="10">
        <v>89</v>
      </c>
      <c r="C30" s="11">
        <v>2</v>
      </c>
      <c r="D30" s="11">
        <f t="shared" si="2"/>
        <v>132</v>
      </c>
      <c r="E30" s="11">
        <v>0</v>
      </c>
      <c r="F30" s="12">
        <f t="shared" si="4"/>
        <v>132</v>
      </c>
      <c r="G30" s="27" t="s">
        <v>95</v>
      </c>
      <c r="H30" s="27" t="s">
        <v>96</v>
      </c>
      <c r="I30" s="27">
        <v>1951</v>
      </c>
      <c r="J30" s="27" t="s">
        <v>97</v>
      </c>
      <c r="K30" s="15"/>
      <c r="L30" s="15"/>
      <c r="M30" s="15">
        <v>44</v>
      </c>
      <c r="N30" s="15"/>
      <c r="O30" s="15"/>
      <c r="P30" s="15"/>
      <c r="Q30" s="15">
        <v>45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>
        <v>43</v>
      </c>
      <c r="AT30" s="15"/>
      <c r="AU30" s="15"/>
    </row>
    <row r="31" spans="1:47" s="8" customFormat="1" ht="13.5" customHeight="1">
      <c r="A31" s="9"/>
      <c r="B31" s="10">
        <f aca="true" t="shared" si="6" ref="B31:B46">SUM(K31:AU31)</f>
        <v>131</v>
      </c>
      <c r="C31" s="11">
        <f aca="true" t="shared" si="7" ref="C31:C46">COUNT(K31:AU31)</f>
        <v>3</v>
      </c>
      <c r="D31" s="11">
        <f t="shared" si="2"/>
        <v>131</v>
      </c>
      <c r="E31" s="11">
        <f aca="true" t="shared" si="8" ref="E31:E36">IF(COUNT(K31:AU31)&lt;22,IF(COUNT(K31:AU31)&gt;14,(COUNT(K31:AU31)-15),0)*20,120)</f>
        <v>0</v>
      </c>
      <c r="F31" s="12">
        <f t="shared" si="4"/>
        <v>131</v>
      </c>
      <c r="G31" s="21" t="s">
        <v>78</v>
      </c>
      <c r="H31" s="21" t="s">
        <v>79</v>
      </c>
      <c r="I31" s="22">
        <v>1949</v>
      </c>
      <c r="J31" s="22" t="s">
        <v>80</v>
      </c>
      <c r="K31" s="9">
        <v>49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39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>
        <v>43</v>
      </c>
      <c r="AP31" s="15"/>
      <c r="AQ31" s="15"/>
      <c r="AR31" s="15"/>
      <c r="AS31" s="15"/>
      <c r="AT31" s="15"/>
      <c r="AU31" s="15"/>
    </row>
    <row r="32" spans="1:47" s="8" customFormat="1" ht="13.5" customHeight="1">
      <c r="A32" s="9"/>
      <c r="B32" s="10">
        <f t="shared" si="6"/>
        <v>129</v>
      </c>
      <c r="C32" s="11">
        <f t="shared" si="7"/>
        <v>3</v>
      </c>
      <c r="D32" s="11">
        <f t="shared" si="2"/>
        <v>129</v>
      </c>
      <c r="E32" s="11">
        <f t="shared" si="8"/>
        <v>0</v>
      </c>
      <c r="F32" s="12">
        <f t="shared" si="4"/>
        <v>129</v>
      </c>
      <c r="G32" s="21" t="s">
        <v>157</v>
      </c>
      <c r="H32" s="21" t="s">
        <v>56</v>
      </c>
      <c r="I32" s="20">
        <v>1948</v>
      </c>
      <c r="J32" s="20" t="s">
        <v>57</v>
      </c>
      <c r="K32" s="15"/>
      <c r="L32" s="15">
        <v>45</v>
      </c>
      <c r="M32" s="15">
        <v>39</v>
      </c>
      <c r="N32" s="15"/>
      <c r="O32" s="15"/>
      <c r="P32" s="15"/>
      <c r="Q32" s="15"/>
      <c r="R32" s="15">
        <v>45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8" customFormat="1" ht="13.5" customHeight="1">
      <c r="A33" s="9"/>
      <c r="B33" s="10">
        <f t="shared" si="6"/>
        <v>125</v>
      </c>
      <c r="C33" s="11">
        <f t="shared" si="7"/>
        <v>3</v>
      </c>
      <c r="D33" s="11">
        <f t="shared" si="2"/>
        <v>125</v>
      </c>
      <c r="E33" s="11">
        <f t="shared" si="8"/>
        <v>0</v>
      </c>
      <c r="F33" s="12">
        <f t="shared" si="4"/>
        <v>125</v>
      </c>
      <c r="G33" s="38" t="s">
        <v>179</v>
      </c>
      <c r="H33" s="38" t="s">
        <v>74</v>
      </c>
      <c r="I33" s="38">
        <v>1950</v>
      </c>
      <c r="J33" s="38" t="s">
        <v>180</v>
      </c>
      <c r="K33" s="35"/>
      <c r="L33" s="35"/>
      <c r="M33" s="35"/>
      <c r="N33" s="35"/>
      <c r="O33" s="35"/>
      <c r="P33" s="39">
        <v>37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15">
        <v>45</v>
      </c>
      <c r="AP33" s="35"/>
      <c r="AQ33" s="35"/>
      <c r="AR33" s="35"/>
      <c r="AS33" s="35">
        <v>43</v>
      </c>
      <c r="AT33" s="35"/>
      <c r="AU33" s="35"/>
    </row>
    <row r="34" spans="1:47" s="8" customFormat="1" ht="13.5" customHeight="1">
      <c r="A34" s="9"/>
      <c r="B34" s="10">
        <f t="shared" si="6"/>
        <v>116</v>
      </c>
      <c r="C34" s="11">
        <f t="shared" si="7"/>
        <v>3</v>
      </c>
      <c r="D34" s="11">
        <f t="shared" si="2"/>
        <v>116</v>
      </c>
      <c r="E34" s="11">
        <f t="shared" si="8"/>
        <v>0</v>
      </c>
      <c r="F34" s="12">
        <f t="shared" si="4"/>
        <v>116</v>
      </c>
      <c r="G34" s="25" t="s">
        <v>104</v>
      </c>
      <c r="H34" s="25" t="s">
        <v>105</v>
      </c>
      <c r="I34" s="25">
        <v>1950</v>
      </c>
      <c r="J34" s="25" t="s">
        <v>106</v>
      </c>
      <c r="K34" s="15"/>
      <c r="L34" s="15"/>
      <c r="M34" s="9"/>
      <c r="N34" s="15">
        <v>49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42</v>
      </c>
      <c r="AK34" s="15"/>
      <c r="AL34" s="15"/>
      <c r="AM34" s="15"/>
      <c r="AN34" s="15"/>
      <c r="AO34" s="15"/>
      <c r="AP34" s="15"/>
      <c r="AQ34" s="15"/>
      <c r="AR34" s="15"/>
      <c r="AS34" s="15">
        <v>25</v>
      </c>
      <c r="AT34" s="15"/>
      <c r="AU34" s="15"/>
    </row>
    <row r="35" spans="1:47" s="8" customFormat="1" ht="13.5" customHeight="1">
      <c r="A35" s="9"/>
      <c r="B35" s="10">
        <f t="shared" si="6"/>
        <v>116</v>
      </c>
      <c r="C35" s="11">
        <f t="shared" si="7"/>
        <v>3</v>
      </c>
      <c r="D35" s="11">
        <f aca="true" t="shared" si="9" ref="D35:D50"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+IF(COUNT(K35:AU35)&gt;7,LARGE(K35:AU35,8),0)+IF(COUNT(K35:AU35)&gt;8,LARGE(K35:AU35,9),0)+IF(COUNT(K35:AU35)&gt;9,LARGE(K35:AU35,10),0)+IF(COUNT(K35:AU35)&gt;10,LARGE(K35:AU35,11),0)+IF(COUNT(K35:AU35)&gt;11,LARGE(K35:AU35,12),0)+IF(COUNT(K35:AU35)&gt;12,LARGE(K35:AU35,13),0)+IF(COUNT(K35:AU35)&gt;13,LARGE(K35:AU35,14),0)+IF(COUNT(K35:AU35)&gt;14,LARGE(K35:AU35,15),0)</f>
        <v>116</v>
      </c>
      <c r="E35" s="11">
        <f t="shared" si="8"/>
        <v>0</v>
      </c>
      <c r="F35" s="12">
        <f aca="true" t="shared" si="10" ref="F35:F50">D35+E35</f>
        <v>116</v>
      </c>
      <c r="G35" s="23" t="s">
        <v>117</v>
      </c>
      <c r="H35" s="23" t="s">
        <v>118</v>
      </c>
      <c r="I35" s="23"/>
      <c r="J35" s="24" t="s">
        <v>112</v>
      </c>
      <c r="K35" s="15"/>
      <c r="L35" s="15"/>
      <c r="M35" s="15"/>
      <c r="N35" s="15"/>
      <c r="O35" s="15"/>
      <c r="P35" s="9">
        <v>34</v>
      </c>
      <c r="Q35" s="15"/>
      <c r="R35" s="15">
        <v>38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>
        <v>44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8" customFormat="1" ht="13.5" customHeight="1">
      <c r="A36" s="9"/>
      <c r="B36" s="10">
        <f t="shared" si="6"/>
        <v>99</v>
      </c>
      <c r="C36" s="11">
        <f t="shared" si="7"/>
        <v>2</v>
      </c>
      <c r="D36" s="11">
        <f t="shared" si="9"/>
        <v>99</v>
      </c>
      <c r="E36" s="11">
        <f t="shared" si="8"/>
        <v>0</v>
      </c>
      <c r="F36" s="12">
        <f t="shared" si="10"/>
        <v>99</v>
      </c>
      <c r="G36" s="30" t="s">
        <v>150</v>
      </c>
      <c r="H36" s="30" t="s">
        <v>133</v>
      </c>
      <c r="I36" s="30">
        <v>49</v>
      </c>
      <c r="J36" s="30" t="s">
        <v>134</v>
      </c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15">
        <v>49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>
        <v>50</v>
      </c>
      <c r="AQ36" s="15"/>
      <c r="AR36" s="15"/>
      <c r="AS36" s="15"/>
      <c r="AT36" s="15"/>
      <c r="AU36" s="15"/>
    </row>
    <row r="37" spans="1:47" s="8" customFormat="1" ht="13.5" customHeight="1">
      <c r="A37" s="9"/>
      <c r="B37" s="10">
        <f t="shared" si="6"/>
        <v>99</v>
      </c>
      <c r="C37" s="11">
        <f t="shared" si="7"/>
        <v>2</v>
      </c>
      <c r="D37" s="11">
        <f t="shared" si="9"/>
        <v>99</v>
      </c>
      <c r="E37" s="11">
        <v>0</v>
      </c>
      <c r="F37" s="12">
        <f t="shared" si="10"/>
        <v>99</v>
      </c>
      <c r="G37" s="27" t="s">
        <v>162</v>
      </c>
      <c r="H37" s="27" t="s">
        <v>163</v>
      </c>
      <c r="I37" s="27">
        <v>1952</v>
      </c>
      <c r="J37" s="27" t="s">
        <v>164</v>
      </c>
      <c r="K37" s="15"/>
      <c r="L37" s="15"/>
      <c r="M37" s="15"/>
      <c r="N37" s="15"/>
      <c r="O37" s="15"/>
      <c r="P37" s="15">
        <v>49</v>
      </c>
      <c r="Q37" s="15"/>
      <c r="R37" s="15"/>
      <c r="S37" s="15"/>
      <c r="T37" s="15"/>
      <c r="U37" s="15"/>
      <c r="V37" s="15">
        <v>50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8" customFormat="1" ht="13.5" customHeight="1">
      <c r="A38" s="9"/>
      <c r="B38" s="10">
        <f t="shared" si="6"/>
        <v>98</v>
      </c>
      <c r="C38" s="11">
        <f t="shared" si="7"/>
        <v>2</v>
      </c>
      <c r="D38" s="11">
        <f t="shared" si="9"/>
        <v>98</v>
      </c>
      <c r="E38" s="11">
        <f aca="true" t="shared" si="11" ref="E38:E45">IF(COUNT(K38:AU38)&lt;22,IF(COUNT(K38:AU38)&gt;14,(COUNT(K38:AU38)-15),0)*20,120)</f>
        <v>0</v>
      </c>
      <c r="F38" s="12">
        <f t="shared" si="10"/>
        <v>98</v>
      </c>
      <c r="G38" s="31" t="s">
        <v>129</v>
      </c>
      <c r="H38" s="31" t="s">
        <v>130</v>
      </c>
      <c r="I38" s="32"/>
      <c r="J38" s="31" t="s">
        <v>131</v>
      </c>
      <c r="K38" s="15"/>
      <c r="L38" s="15"/>
      <c r="M38" s="15"/>
      <c r="N38" s="15"/>
      <c r="O38" s="15"/>
      <c r="P38" s="9"/>
      <c r="Q38" s="15"/>
      <c r="R38" s="15">
        <v>49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>
        <v>49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8" customFormat="1" ht="13.5" customHeight="1">
      <c r="A39" s="9"/>
      <c r="B39" s="10">
        <f t="shared" si="6"/>
        <v>98</v>
      </c>
      <c r="C39" s="11">
        <f t="shared" si="7"/>
        <v>2</v>
      </c>
      <c r="D39" s="11">
        <f t="shared" si="9"/>
        <v>98</v>
      </c>
      <c r="E39" s="11">
        <f t="shared" si="11"/>
        <v>0</v>
      </c>
      <c r="F39" s="12">
        <f t="shared" si="10"/>
        <v>98</v>
      </c>
      <c r="G39" s="21" t="s">
        <v>85</v>
      </c>
      <c r="H39" s="21" t="s">
        <v>86</v>
      </c>
      <c r="I39" s="22">
        <v>1949</v>
      </c>
      <c r="J39" s="22" t="s">
        <v>87</v>
      </c>
      <c r="K39" s="15"/>
      <c r="L39" s="15"/>
      <c r="M39" s="9">
        <v>49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>
        <v>49</v>
      </c>
      <c r="AN39" s="15"/>
      <c r="AO39" s="15"/>
      <c r="AP39" s="15"/>
      <c r="AQ39" s="15"/>
      <c r="AR39" s="15"/>
      <c r="AS39" s="15"/>
      <c r="AT39" s="15"/>
      <c r="AU39" s="15"/>
    </row>
    <row r="40" spans="1:47" s="8" customFormat="1" ht="13.5" customHeight="1">
      <c r="A40" s="9"/>
      <c r="B40" s="10">
        <f t="shared" si="6"/>
        <v>97</v>
      </c>
      <c r="C40" s="11">
        <f t="shared" si="7"/>
        <v>2</v>
      </c>
      <c r="D40" s="11">
        <f t="shared" si="9"/>
        <v>97</v>
      </c>
      <c r="E40" s="11">
        <f t="shared" si="11"/>
        <v>0</v>
      </c>
      <c r="F40" s="12">
        <f t="shared" si="10"/>
        <v>97</v>
      </c>
      <c r="G40" s="21" t="s">
        <v>49</v>
      </c>
      <c r="H40" s="21" t="s">
        <v>50</v>
      </c>
      <c r="I40" s="22">
        <v>1950</v>
      </c>
      <c r="J40" s="22" t="s">
        <v>51</v>
      </c>
      <c r="K40" s="15"/>
      <c r="L40" s="9">
        <v>48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9">
        <v>49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8" customFormat="1" ht="13.5" customHeight="1">
      <c r="A41" s="9"/>
      <c r="B41" s="10">
        <f t="shared" si="6"/>
        <v>96</v>
      </c>
      <c r="C41" s="11">
        <f t="shared" si="7"/>
        <v>2</v>
      </c>
      <c r="D41" s="11">
        <f t="shared" si="9"/>
        <v>96</v>
      </c>
      <c r="E41" s="11">
        <f t="shared" si="11"/>
        <v>0</v>
      </c>
      <c r="F41" s="12">
        <f t="shared" si="10"/>
        <v>96</v>
      </c>
      <c r="G41" s="40" t="s">
        <v>176</v>
      </c>
      <c r="H41" s="40" t="s">
        <v>149</v>
      </c>
      <c r="I41" s="40">
        <v>1949</v>
      </c>
      <c r="J41" s="40" t="s">
        <v>177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v>49</v>
      </c>
      <c r="AL41" s="15"/>
      <c r="AM41" s="15"/>
      <c r="AN41" s="15"/>
      <c r="AO41" s="15"/>
      <c r="AP41" s="15"/>
      <c r="AQ41" s="15"/>
      <c r="AR41" s="15"/>
      <c r="AS41" s="15"/>
      <c r="AT41" s="15">
        <v>47</v>
      </c>
      <c r="AU41" s="15"/>
    </row>
    <row r="42" spans="1:47" s="8" customFormat="1" ht="13.5" customHeight="1">
      <c r="A42" s="9"/>
      <c r="B42" s="10">
        <f t="shared" si="6"/>
        <v>96</v>
      </c>
      <c r="C42" s="11">
        <f t="shared" si="7"/>
        <v>2</v>
      </c>
      <c r="D42" s="11">
        <f t="shared" si="9"/>
        <v>96</v>
      </c>
      <c r="E42" s="11">
        <f t="shared" si="11"/>
        <v>0</v>
      </c>
      <c r="F42" s="12">
        <f t="shared" si="10"/>
        <v>96</v>
      </c>
      <c r="G42" s="33" t="s">
        <v>148</v>
      </c>
      <c r="H42" s="21" t="s">
        <v>98</v>
      </c>
      <c r="I42" s="34">
        <v>52</v>
      </c>
      <c r="J42" s="33" t="s">
        <v>147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9">
        <v>46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9">
        <v>50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8" customFormat="1" ht="13.5" customHeight="1">
      <c r="A43" s="9"/>
      <c r="B43" s="10">
        <f t="shared" si="6"/>
        <v>96</v>
      </c>
      <c r="C43" s="11">
        <f t="shared" si="7"/>
        <v>2</v>
      </c>
      <c r="D43" s="11">
        <f t="shared" si="9"/>
        <v>96</v>
      </c>
      <c r="E43" s="11">
        <f t="shared" si="11"/>
        <v>0</v>
      </c>
      <c r="F43" s="12">
        <f t="shared" si="10"/>
        <v>96</v>
      </c>
      <c r="G43" s="38" t="s">
        <v>181</v>
      </c>
      <c r="H43" s="38" t="s">
        <v>126</v>
      </c>
      <c r="I43" s="38">
        <v>1952</v>
      </c>
      <c r="J43" s="38" t="s">
        <v>125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39">
        <v>48</v>
      </c>
      <c r="AS43" s="15">
        <v>48</v>
      </c>
      <c r="AT43" s="15"/>
      <c r="AU43" s="15"/>
    </row>
    <row r="44" spans="1:47" s="8" customFormat="1" ht="13.5" customHeight="1">
      <c r="A44" s="9"/>
      <c r="B44" s="10">
        <f t="shared" si="6"/>
        <v>95</v>
      </c>
      <c r="C44" s="11">
        <f t="shared" si="7"/>
        <v>2</v>
      </c>
      <c r="D44" s="11">
        <f t="shared" si="9"/>
        <v>95</v>
      </c>
      <c r="E44" s="11">
        <f t="shared" si="11"/>
        <v>0</v>
      </c>
      <c r="F44" s="12">
        <f t="shared" si="10"/>
        <v>95</v>
      </c>
      <c r="G44" s="21" t="s">
        <v>142</v>
      </c>
      <c r="H44" s="21" t="s">
        <v>143</v>
      </c>
      <c r="I44" s="28">
        <v>1952</v>
      </c>
      <c r="J44" s="21" t="s">
        <v>144</v>
      </c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15"/>
      <c r="V44" s="15"/>
      <c r="W44" s="15"/>
      <c r="X44" s="15">
        <v>48</v>
      </c>
      <c r="Y44" s="15"/>
      <c r="Z44" s="15"/>
      <c r="AA44" s="15"/>
      <c r="AB44" s="15"/>
      <c r="AC44" s="15">
        <v>47</v>
      </c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8" customFormat="1" ht="13.5" customHeight="1">
      <c r="A45" s="9"/>
      <c r="B45" s="10">
        <f t="shared" si="6"/>
        <v>95</v>
      </c>
      <c r="C45" s="11">
        <f t="shared" si="7"/>
        <v>2</v>
      </c>
      <c r="D45" s="11">
        <f t="shared" si="9"/>
        <v>95</v>
      </c>
      <c r="E45" s="11">
        <f t="shared" si="11"/>
        <v>0</v>
      </c>
      <c r="F45" s="12">
        <f t="shared" si="10"/>
        <v>95</v>
      </c>
      <c r="G45" s="38" t="s">
        <v>173</v>
      </c>
      <c r="H45" s="38" t="s">
        <v>172</v>
      </c>
      <c r="I45" s="38">
        <v>1951</v>
      </c>
      <c r="J45" s="38" t="s">
        <v>57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>
        <v>47</v>
      </c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>
        <v>48</v>
      </c>
      <c r="AU45" s="35"/>
    </row>
    <row r="46" spans="1:47" s="8" customFormat="1" ht="13.5" customHeight="1">
      <c r="A46" s="9"/>
      <c r="B46" s="10">
        <f t="shared" si="6"/>
        <v>93</v>
      </c>
      <c r="C46" s="11">
        <f t="shared" si="7"/>
        <v>2</v>
      </c>
      <c r="D46" s="11">
        <f t="shared" si="9"/>
        <v>93</v>
      </c>
      <c r="E46" s="11">
        <v>0</v>
      </c>
      <c r="F46" s="12">
        <f t="shared" si="10"/>
        <v>93</v>
      </c>
      <c r="G46" s="27" t="s">
        <v>169</v>
      </c>
      <c r="H46" s="27" t="s">
        <v>170</v>
      </c>
      <c r="I46" s="27">
        <v>1948</v>
      </c>
      <c r="J46" s="27" t="s">
        <v>171</v>
      </c>
      <c r="K46" s="15"/>
      <c r="L46" s="15"/>
      <c r="M46" s="15"/>
      <c r="N46" s="15"/>
      <c r="O46" s="15"/>
      <c r="P46" s="15"/>
      <c r="Q46" s="15"/>
      <c r="R46" s="15"/>
      <c r="S46" s="15">
        <v>47</v>
      </c>
      <c r="T46" s="15"/>
      <c r="U46" s="15"/>
      <c r="V46" s="15">
        <v>46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1:47" s="8" customFormat="1" ht="13.5" customHeight="1">
      <c r="A47" s="9"/>
      <c r="B47" s="10">
        <v>89</v>
      </c>
      <c r="C47" s="11">
        <v>2</v>
      </c>
      <c r="D47" s="11">
        <f t="shared" si="9"/>
        <v>90</v>
      </c>
      <c r="E47" s="11">
        <v>0</v>
      </c>
      <c r="F47" s="12">
        <f t="shared" si="10"/>
        <v>90</v>
      </c>
      <c r="G47" s="27" t="s">
        <v>110</v>
      </c>
      <c r="H47" s="27" t="s">
        <v>111</v>
      </c>
      <c r="I47" s="27">
        <v>1950</v>
      </c>
      <c r="J47" s="27" t="s">
        <v>57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v>42</v>
      </c>
      <c r="AH47" s="15"/>
      <c r="AI47" s="15">
        <v>48</v>
      </c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s="8" customFormat="1" ht="13.5" customHeight="1">
      <c r="A48" s="9"/>
      <c r="B48" s="10">
        <f>SUM(K48:AU48)</f>
        <v>90</v>
      </c>
      <c r="C48" s="11">
        <f>COUNT(K48:AU48)</f>
        <v>2</v>
      </c>
      <c r="D48" s="11">
        <f t="shared" si="9"/>
        <v>90</v>
      </c>
      <c r="E48" s="11">
        <f>IF(COUNT(K48:AU48)&lt;22,IF(COUNT(K48:AU48)&gt;14,(COUNT(K48:AU48)-15),0)*20,120)</f>
        <v>0</v>
      </c>
      <c r="F48" s="12">
        <f t="shared" si="10"/>
        <v>90</v>
      </c>
      <c r="G48" s="30" t="s">
        <v>127</v>
      </c>
      <c r="H48" s="30" t="s">
        <v>178</v>
      </c>
      <c r="I48" s="30">
        <v>48</v>
      </c>
      <c r="J48" s="30" t="s">
        <v>128</v>
      </c>
      <c r="K48" s="15"/>
      <c r="L48" s="15"/>
      <c r="M48" s="15"/>
      <c r="N48" s="15"/>
      <c r="O48" s="15">
        <v>40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9">
        <v>50</v>
      </c>
      <c r="AQ48" s="15"/>
      <c r="AR48" s="15"/>
      <c r="AS48" s="15"/>
      <c r="AT48" s="15"/>
      <c r="AU48" s="15"/>
    </row>
    <row r="49" spans="1:47" s="8" customFormat="1" ht="13.5" customHeight="1">
      <c r="A49" s="9"/>
      <c r="B49" s="10">
        <f>SUM(K49:AU49)</f>
        <v>89</v>
      </c>
      <c r="C49" s="11">
        <f>COUNT(K49:AU49)</f>
        <v>2</v>
      </c>
      <c r="D49" s="11">
        <f t="shared" si="9"/>
        <v>89</v>
      </c>
      <c r="E49" s="11">
        <f>IF(COUNT(K49:AU49)&lt;22,IF(COUNT(K49:AU49)&gt;14,(COUNT(K49:AU49)-15),0)*20,120)</f>
        <v>0</v>
      </c>
      <c r="F49" s="12">
        <f t="shared" si="10"/>
        <v>89</v>
      </c>
      <c r="G49" s="25" t="s">
        <v>140</v>
      </c>
      <c r="H49" s="25" t="s">
        <v>141</v>
      </c>
      <c r="I49" s="25">
        <v>1952</v>
      </c>
      <c r="J49" s="25" t="s">
        <v>114</v>
      </c>
      <c r="K49" s="15"/>
      <c r="L49" s="15"/>
      <c r="M49" s="15"/>
      <c r="N49" s="15"/>
      <c r="O49" s="15"/>
      <c r="P49" s="9">
        <v>40</v>
      </c>
      <c r="Q49" s="15"/>
      <c r="R49" s="15"/>
      <c r="S49" s="15"/>
      <c r="T49" s="15"/>
      <c r="U49" s="15"/>
      <c r="V49" s="16">
        <v>49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s="8" customFormat="1" ht="13.5" customHeight="1">
      <c r="A50" s="9"/>
      <c r="B50" s="10">
        <f>SUM(K50:AU50)</f>
        <v>89</v>
      </c>
      <c r="C50" s="11">
        <f>COUNT(K50:AU50)</f>
        <v>2</v>
      </c>
      <c r="D50" s="11">
        <f t="shared" si="9"/>
        <v>89</v>
      </c>
      <c r="E50" s="11">
        <f>IF(COUNT(K50:AU50)&lt;22,IF(COUNT(K50:AU50)&gt;14,(COUNT(K50:AU50)-15),0)*20,120)</f>
        <v>0</v>
      </c>
      <c r="F50" s="12">
        <f t="shared" si="10"/>
        <v>89</v>
      </c>
      <c r="G50" s="30" t="s">
        <v>135</v>
      </c>
      <c r="H50" s="30" t="s">
        <v>136</v>
      </c>
      <c r="I50" s="30">
        <v>50</v>
      </c>
      <c r="J50" s="30" t="s">
        <v>137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>
        <v>41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48</v>
      </c>
      <c r="AQ50" s="15"/>
      <c r="AR50" s="15"/>
      <c r="AS50" s="15"/>
      <c r="AT50" s="15"/>
      <c r="AU50" s="15"/>
    </row>
  </sheetData>
  <sheetProtection/>
  <autoFilter ref="A2:AU2"/>
  <mergeCells count="1">
    <mergeCell ref="A1:J1"/>
  </mergeCells>
  <hyperlinks>
    <hyperlink ref="H40" r:id="rId1" display="http://my1.raceresult.com/details/results.php?sl=6.9385.de.2.Ergebnislisten%7CErgebnisliste%20AK&amp;pp=437"/>
    <hyperlink ref="H29" r:id="rId2" display="http://my1.raceresult.com/details/results.php?sl=6.9385.de.1.Ergebnislisten%7CErgebnisliste%20AK&amp;pp=775"/>
    <hyperlink ref="H10" r:id="rId3" display="http://my2.raceresult.com/details/results.php?sl=6.8504.de.3.Internet%7CI30_Ergebnisliste_pro_Lauf&amp;pp=611"/>
    <hyperlink ref="H6" r:id="rId4" display="http://my2.raceresult.com/details/results.php?sl=6.8504.de.3.Internet%7CI30_Ergebnisliste_pro_Lauf&amp;pp=651"/>
    <hyperlink ref="H13" r:id="rId5" display="http://my2.raceresult.com/details/results.php?sl=6.8504.de.3.Internet%7CI30_Ergebnisliste_pro_Lauf&amp;pp=627"/>
    <hyperlink ref="H31" r:id="rId6" display="http://my2.raceresult.com/details/results.php?sl=6.8504.de.4.Internet%7CI30_Ergebnisliste_pro_Lauf&amp;pp=114"/>
    <hyperlink ref="G4" r:id="rId7" display="http://my3.raceresult.com/details/results.php?sl=6.9107.de.0.Ergebnislisten%7CZieleinlaufliste&amp;pp=48"/>
    <hyperlink ref="G7" r:id="rId8" display="http://my3.raceresult.com/details/results.php?sl=6.9107.de.0.Ergebnislisten%7CZieleinlaufliste&amp;pp=87"/>
    <hyperlink ref="G9" r:id="rId9" display="http://my3.raceresult.com/details/results.php?sl=6.9107.de.0.Ergebnislisten%7CZieleinlaufliste&amp;pp=116"/>
    <hyperlink ref="G39" r:id="rId10" display="http://my3.raceresult.com/details/results.php?sl=6.9107.de.0.Ergebnislisten%7CZieleinlaufliste&amp;pp=369"/>
    <hyperlink ref="G16" r:id="rId11" display="http://my3.raceresult.com/details/results.php?sl=6.9107.de.0.Ergebnislisten%7CZieleinlaufliste&amp;pp=327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2012-09-29T10:14:09Z</cp:lastPrinted>
  <dcterms:created xsi:type="dcterms:W3CDTF">2011-12-15T20:20:46Z</dcterms:created>
  <dcterms:modified xsi:type="dcterms:W3CDTF">2012-11-21T11:43:42Z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