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70" activeTab="0"/>
  </bookViews>
  <sheets>
    <sheet name="W50 (2014)" sheetId="1" r:id="rId1"/>
  </sheets>
  <definedNames>
    <definedName name="_xlnm._FilterDatabase" localSheetId="0" hidden="1">'W50 (2014)'!$A$2:$AU$2</definedName>
    <definedName name="_xlnm.Print_Titles" localSheetId="0">'W50 (2014)'!$2:$2</definedName>
  </definedNames>
  <calcPr fullCalcOnLoad="1"/>
</workbook>
</file>

<file path=xl/sharedStrings.xml><?xml version="1.0" encoding="utf-8"?>
<sst xmlns="http://schemas.openxmlformats.org/spreadsheetml/2006/main" count="98" uniqueCount="94">
  <si>
    <t xml:space="preserve">  Brunssum</t>
  </si>
  <si>
    <t xml:space="preserve">  Arnoldsweiler</t>
  </si>
  <si>
    <t xml:space="preserve">  Würselen</t>
  </si>
  <si>
    <t xml:space="preserve">  Dürener TV</t>
  </si>
  <si>
    <t xml:space="preserve">  MC Eschweiler</t>
  </si>
  <si>
    <t xml:space="preserve">  Hambach</t>
  </si>
  <si>
    <t xml:space="preserve">  Huchem-Stammeln</t>
  </si>
  <si>
    <t xml:space="preserve">  Unterbruch</t>
  </si>
  <si>
    <t xml:space="preserve">  Mausbach</t>
  </si>
  <si>
    <t xml:space="preserve">  Dürwiß</t>
  </si>
  <si>
    <t xml:space="preserve">  Bütgenbach</t>
  </si>
  <si>
    <t xml:space="preserve">  Birkesdorf</t>
  </si>
  <si>
    <t xml:space="preserve">  Inde-Hahn</t>
  </si>
  <si>
    <t xml:space="preserve">  Parelloop</t>
  </si>
  <si>
    <t xml:space="preserve">  LSG Eschweiler</t>
  </si>
  <si>
    <t>Verein</t>
  </si>
  <si>
    <t>Jg.</t>
  </si>
  <si>
    <t>Vorname</t>
  </si>
  <si>
    <t>Name</t>
  </si>
  <si>
    <t xml:space="preserve">  WERTUNG</t>
  </si>
  <si>
    <t xml:space="preserve">  WEITERE</t>
  </si>
  <si>
    <t xml:space="preserve">  15 BESTE</t>
  </si>
  <si>
    <t xml:space="preserve"> Anz. LÄUFE</t>
  </si>
  <si>
    <t xml:space="preserve">  Summe </t>
  </si>
  <si>
    <t>Platz</t>
  </si>
  <si>
    <t>Jumpertz</t>
  </si>
  <si>
    <t>SV Germania Dürwiß</t>
  </si>
  <si>
    <t>Arndt</t>
  </si>
  <si>
    <t xml:space="preserve"> Uschi</t>
  </si>
  <si>
    <t>LG Germania Freund</t>
  </si>
  <si>
    <t>TV Konzen</t>
  </si>
  <si>
    <t>Aachener Engel</t>
  </si>
  <si>
    <t>SC Komet Steckenborn</t>
  </si>
  <si>
    <t>Seniorinnen W50: 50 bis 54 Jahre alt  (Jg. 1959 bis 1963)</t>
  </si>
  <si>
    <t xml:space="preserve"> Karin</t>
  </si>
  <si>
    <t xml:space="preserve"> Karoline</t>
  </si>
  <si>
    <t>ERTK</t>
  </si>
  <si>
    <t>TV Roetgen</t>
  </si>
  <si>
    <t>Hansa Simmerath</t>
  </si>
  <si>
    <t>TSV Alemannia Aachen</t>
  </si>
  <si>
    <t>Lauftreff Inde Hahn</t>
  </si>
  <si>
    <t>Radermacher</t>
  </si>
  <si>
    <t xml:space="preserve"> Birgit</t>
  </si>
  <si>
    <t>TV Obermaubach</t>
  </si>
  <si>
    <t>Gangelt</t>
  </si>
  <si>
    <t>Titz</t>
  </si>
  <si>
    <t>LAC Eupen</t>
  </si>
  <si>
    <t>LT Alsdorf-Ost</t>
  </si>
  <si>
    <t>ERT Kelmis</t>
  </si>
  <si>
    <t>STB Landgraaf</t>
  </si>
  <si>
    <t>Breinig</t>
  </si>
  <si>
    <t>TV Derichsweiler</t>
  </si>
  <si>
    <t>Bergw. Rohren</t>
  </si>
  <si>
    <t>Eicherscheid</t>
  </si>
  <si>
    <t>Germ. Vossenack</t>
  </si>
  <si>
    <t>Jülicher TV</t>
  </si>
  <si>
    <t>DJK Gillrath</t>
  </si>
  <si>
    <t>Steckenborn</t>
  </si>
  <si>
    <t>Herzogenrath</t>
  </si>
  <si>
    <t>Linnich</t>
  </si>
  <si>
    <t>Claßen</t>
  </si>
  <si>
    <t xml:space="preserve"> Sabine</t>
  </si>
  <si>
    <t>DJG Gillrath</t>
  </si>
  <si>
    <t>Geitz</t>
  </si>
  <si>
    <t xml:space="preserve"> Bianca</t>
  </si>
  <si>
    <t>STAP Brunssum</t>
  </si>
  <si>
    <t>Nyssen</t>
  </si>
  <si>
    <t xml:space="preserve"> Monique</t>
  </si>
  <si>
    <t>Saar</t>
  </si>
  <si>
    <t xml:space="preserve"> Bärbel</t>
  </si>
  <si>
    <t>LG Mützenich</t>
  </si>
  <si>
    <t>DJK Löwe Hambach</t>
  </si>
  <si>
    <t>Strothmann</t>
  </si>
  <si>
    <t>Dohr</t>
  </si>
  <si>
    <t xml:space="preserve"> Andrea</t>
  </si>
  <si>
    <t>Deguelle</t>
  </si>
  <si>
    <t>Anjolie</t>
  </si>
  <si>
    <t>Heerlen (NED)</t>
  </si>
  <si>
    <t>Haarmann</t>
  </si>
  <si>
    <t xml:space="preserve"> Ute</t>
  </si>
  <si>
    <t>Zukowski</t>
  </si>
  <si>
    <t>Edith</t>
  </si>
  <si>
    <t>13-01-1963</t>
  </si>
  <si>
    <t>Kerkrade</t>
  </si>
  <si>
    <t>Marion</t>
  </si>
  <si>
    <t>Krott</t>
  </si>
  <si>
    <t xml:space="preserve"> Anja</t>
  </si>
  <si>
    <t>Arnoldsweiler</t>
  </si>
  <si>
    <t>ILBERTZ,</t>
  </si>
  <si>
    <t>Birgitta</t>
  </si>
  <si>
    <t>Keßel</t>
  </si>
  <si>
    <t>Luzia</t>
  </si>
  <si>
    <t>Rollesbroich</t>
  </si>
  <si>
    <t>Isaac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</si>
</sst>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yyyy"/>
  </numFmts>
  <fonts count="44">
    <font>
      <sz val="10"/>
      <name val="Arial"/>
      <family val="0"/>
    </font>
    <font>
      <sz val="9"/>
      <color indexed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0"/>
      <color indexed="10"/>
      <name val="Arial"/>
      <family val="2"/>
    </font>
    <font>
      <sz val="9"/>
      <color indexed="9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sz val="9"/>
      <color indexed="62"/>
      <name val="Arial"/>
      <family val="2"/>
    </font>
    <font>
      <b/>
      <sz val="9"/>
      <color indexed="8"/>
      <name val="Arial"/>
      <family val="2"/>
    </font>
    <font>
      <i/>
      <sz val="9"/>
      <color indexed="23"/>
      <name val="Arial"/>
      <family val="2"/>
    </font>
    <font>
      <sz val="9"/>
      <color indexed="17"/>
      <name val="Arial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b/>
      <sz val="9"/>
      <color indexed="9"/>
      <name val="Arial"/>
      <family val="2"/>
    </font>
    <font>
      <sz val="8"/>
      <name val="Tahoma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sz val="9"/>
      <color rgb="FF3F3F76"/>
      <name val="Arial"/>
      <family val="2"/>
    </font>
    <font>
      <b/>
      <sz val="9"/>
      <color theme="1"/>
      <name val="Arial"/>
      <family val="2"/>
    </font>
    <font>
      <i/>
      <sz val="9"/>
      <color rgb="FF7F7F7F"/>
      <name val="Arial"/>
      <family val="2"/>
    </font>
    <font>
      <sz val="9"/>
      <color rgb="FF006100"/>
      <name val="Arial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27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32">
    <xf numFmtId="0" fontId="0" fillId="0" borderId="0" xfId="0" applyAlignment="1">
      <alignment/>
    </xf>
    <xf numFmtId="0" fontId="0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textRotation="180"/>
    </xf>
    <xf numFmtId="164" fontId="2" fillId="0" borderId="10" xfId="0" applyNumberFormat="1" applyFont="1" applyFill="1" applyBorder="1" applyAlignment="1">
      <alignment horizontal="center" vertical="center" textRotation="180"/>
    </xf>
    <xf numFmtId="0" fontId="2" fillId="0" borderId="10" xfId="0" applyNumberFormat="1" applyFont="1" applyFill="1" applyBorder="1" applyAlignment="1">
      <alignment horizontal="center" vertical="center" textRotation="180"/>
    </xf>
    <xf numFmtId="0" fontId="3" fillId="0" borderId="10" xfId="0" applyFont="1" applyFill="1" applyBorder="1" applyAlignment="1">
      <alignment horizontal="center" vertical="center" textRotation="180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top" textRotation="180"/>
    </xf>
    <xf numFmtId="0" fontId="0" fillId="0" borderId="10" xfId="0" applyFont="1" applyFill="1" applyBorder="1" applyAlignment="1">
      <alignment textRotation="90"/>
    </xf>
    <xf numFmtId="0" fontId="0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2" fillId="0" borderId="11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textRotation="180"/>
    </xf>
    <xf numFmtId="0" fontId="0" fillId="0" borderId="10" xfId="0" applyFont="1" applyFill="1" applyBorder="1" applyAlignment="1">
      <alignment horizontal="left" textRotation="90"/>
    </xf>
    <xf numFmtId="0" fontId="2" fillId="0" borderId="10" xfId="0" applyFont="1" applyBorder="1" applyAlignment="1">
      <alignment/>
    </xf>
    <xf numFmtId="0" fontId="0" fillId="0" borderId="10" xfId="0" applyFont="1" applyFill="1" applyBorder="1" applyAlignment="1">
      <alignment wrapText="1"/>
    </xf>
    <xf numFmtId="0" fontId="7" fillId="0" borderId="10" xfId="0" applyFont="1" applyBorder="1" applyAlignment="1">
      <alignment/>
    </xf>
    <xf numFmtId="0" fontId="0" fillId="0" borderId="12" xfId="0" applyFont="1" applyFill="1" applyBorder="1" applyAlignment="1">
      <alignment/>
    </xf>
    <xf numFmtId="0" fontId="8" fillId="0" borderId="10" xfId="0" applyFont="1" applyBorder="1" applyAlignment="1">
      <alignment/>
    </xf>
    <xf numFmtId="0" fontId="9" fillId="0" borderId="12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 applyProtection="1">
      <alignment/>
      <protection locked="0"/>
    </xf>
    <xf numFmtId="0" fontId="0" fillId="33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/>
    </xf>
    <xf numFmtId="0" fontId="3" fillId="0" borderId="13" xfId="0" applyFont="1" applyFill="1" applyBorder="1" applyAlignment="1">
      <alignment/>
    </xf>
    <xf numFmtId="0" fontId="3" fillId="0" borderId="12" xfId="0" applyFont="1" applyFill="1" applyBorder="1" applyAlignment="1">
      <alignment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y4.raceresult.com/details/results.php?sl=6.24272.de.4.Ergebnislisten%7CZieleinlaufliste&amp;pp=229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V19"/>
  <sheetViews>
    <sheetView showGridLines="0" tabSelected="1" zoomScalePageLayoutView="0" workbookViewId="0" topLeftCell="A1">
      <pane ySplit="2" topLeftCell="A11" activePane="bottomLeft" state="frozen"/>
      <selection pane="topLeft" activeCell="A1" sqref="A1"/>
      <selection pane="bottomLeft" activeCell="A20" sqref="A20:IV171"/>
    </sheetView>
  </sheetViews>
  <sheetFormatPr defaultColWidth="11.421875" defaultRowHeight="12.75"/>
  <cols>
    <col min="1" max="1" width="4.28125" style="13" customWidth="1"/>
    <col min="2" max="5" width="4.7109375" style="14" customWidth="1"/>
    <col min="6" max="6" width="4.7109375" style="15" customWidth="1"/>
    <col min="7" max="7" width="10.7109375" style="10" customWidth="1"/>
    <col min="8" max="8" width="8.7109375" style="10" customWidth="1"/>
    <col min="9" max="9" width="5.7109375" style="29" customWidth="1"/>
    <col min="10" max="10" width="20.7109375" style="26" customWidth="1"/>
    <col min="11" max="47" width="2.7109375" style="26" customWidth="1"/>
    <col min="48" max="48" width="3.7109375" style="26" customWidth="1"/>
    <col min="49" max="16384" width="11.421875" style="26" customWidth="1"/>
  </cols>
  <sheetData>
    <row r="1" spans="1:47" s="22" customFormat="1" ht="12.75">
      <c r="A1" s="30" t="s">
        <v>33</v>
      </c>
      <c r="B1" s="31"/>
      <c r="C1" s="31"/>
      <c r="D1" s="31"/>
      <c r="E1" s="31"/>
      <c r="F1" s="31"/>
      <c r="G1" s="31"/>
      <c r="H1" s="31"/>
      <c r="I1" s="31"/>
      <c r="J1" s="31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</row>
    <row r="2" spans="1:48" s="9" customFormat="1" ht="108.75">
      <c r="A2" s="3" t="s">
        <v>24</v>
      </c>
      <c r="B2" s="4" t="s">
        <v>23</v>
      </c>
      <c r="C2" s="5" t="s">
        <v>22</v>
      </c>
      <c r="D2" s="5" t="s">
        <v>21</v>
      </c>
      <c r="E2" s="5" t="s">
        <v>20</v>
      </c>
      <c r="F2" s="6" t="s">
        <v>19</v>
      </c>
      <c r="G2" s="2" t="s">
        <v>18</v>
      </c>
      <c r="H2" s="7" t="s">
        <v>17</v>
      </c>
      <c r="I2" s="16" t="s">
        <v>16</v>
      </c>
      <c r="J2" s="7" t="s">
        <v>15</v>
      </c>
      <c r="K2" s="8" t="s">
        <v>14</v>
      </c>
      <c r="L2" s="8" t="s">
        <v>44</v>
      </c>
      <c r="M2" s="8" t="s">
        <v>45</v>
      </c>
      <c r="N2" s="8" t="s">
        <v>13</v>
      </c>
      <c r="O2" s="8" t="s">
        <v>46</v>
      </c>
      <c r="P2" s="8" t="s">
        <v>47</v>
      </c>
      <c r="Q2" s="8" t="s">
        <v>38</v>
      </c>
      <c r="R2" s="17" t="s">
        <v>32</v>
      </c>
      <c r="S2" s="8" t="s">
        <v>31</v>
      </c>
      <c r="T2" s="8" t="s">
        <v>48</v>
      </c>
      <c r="U2" s="8" t="s">
        <v>49</v>
      </c>
      <c r="V2" s="8" t="s">
        <v>50</v>
      </c>
      <c r="W2" s="8" t="s">
        <v>30</v>
      </c>
      <c r="X2" s="8" t="s">
        <v>51</v>
      </c>
      <c r="Y2" s="8" t="s">
        <v>92</v>
      </c>
      <c r="Z2" s="8" t="s">
        <v>12</v>
      </c>
      <c r="AA2" s="8" t="s">
        <v>52</v>
      </c>
      <c r="AB2" s="8" t="s">
        <v>37</v>
      </c>
      <c r="AC2" s="8" t="s">
        <v>53</v>
      </c>
      <c r="AD2" s="8" t="s">
        <v>43</v>
      </c>
      <c r="AE2" s="8" t="s">
        <v>11</v>
      </c>
      <c r="AF2" s="8" t="s">
        <v>10</v>
      </c>
      <c r="AG2" s="8" t="s">
        <v>9</v>
      </c>
      <c r="AH2" s="8" t="s">
        <v>8</v>
      </c>
      <c r="AI2" s="8" t="s">
        <v>7</v>
      </c>
      <c r="AJ2" s="8" t="s">
        <v>5</v>
      </c>
      <c r="AK2" s="18" t="s">
        <v>54</v>
      </c>
      <c r="AL2" s="8" t="s">
        <v>6</v>
      </c>
      <c r="AM2" s="8" t="s">
        <v>4</v>
      </c>
      <c r="AN2" s="8" t="s">
        <v>3</v>
      </c>
      <c r="AO2" s="8" t="s">
        <v>2</v>
      </c>
      <c r="AP2" s="8" t="s">
        <v>1</v>
      </c>
      <c r="AQ2" s="8" t="s">
        <v>0</v>
      </c>
      <c r="AR2" s="8" t="s">
        <v>55</v>
      </c>
      <c r="AS2" s="17" t="s">
        <v>56</v>
      </c>
      <c r="AT2" s="8" t="s">
        <v>57</v>
      </c>
      <c r="AU2" s="8" t="s">
        <v>58</v>
      </c>
      <c r="AV2" s="8" t="s">
        <v>59</v>
      </c>
    </row>
    <row r="3" spans="1:48" s="9" customFormat="1" ht="13.5" customHeight="1">
      <c r="A3" s="2">
        <v>1</v>
      </c>
      <c r="B3" s="10">
        <f>SUM(K3:AV3)</f>
        <v>1072</v>
      </c>
      <c r="C3" s="11">
        <f>COUNT(K3:AV3)</f>
        <v>22</v>
      </c>
      <c r="D3" s="11">
        <f>IF(COUNT(K3:AV3)&gt;0,LARGE(K3:AV3,1),0)+IF(COUNT(K3:AV3)&gt;1,LARGE(K3:AV3,2),0)+IF(COUNT(K3:AV3)&gt;2,LARGE(K3:AV3,3),0)+IF(COUNT(K3:AV3)&gt;3,LARGE(K3:AV3,4),0)+IF(COUNT(K3:AV3)&gt;4,LARGE(K3:AV3,5),0)+IF(COUNT(K3:AV3)&gt;5,LARGE(K3:AV3,6),0)+IF(COUNT(K3:AV3)&gt;6,LARGE(K3:AV3,7),0)+IF(COUNT(K3:AV3)&gt;7,LARGE(K3:AV3,8),0)+IF(COUNT(K3:AV3)&gt;8,LARGE(K3:AV3,9),0)+IF(COUNT(K3:AV3)&gt;9,LARGE(K3:AV3,10),0)+IF(COUNT(K3:AV3)&gt;10,LARGE(K3:AV3,11),0)+IF(COUNT(K3:AV3)&gt;11,LARGE(K3:AV3,12),0)+IF(COUNT(K3:AV3)&gt;12,LARGE(K3:AV3,13),0)+IF(COUNT(K3:AV3)&gt;13,LARGE(K3:AV3,14),0)+IF(COUNT(K3:AV3)&gt;14,LARGE(K3:AV3,15),0)</f>
        <v>743</v>
      </c>
      <c r="E3" s="11">
        <f>IF(COUNT(K3:AV3)&lt;22,IF(COUNT(K3:AV3)&gt;14,(COUNT(K3:AV3)-15),0)*20,120)</f>
        <v>120</v>
      </c>
      <c r="F3" s="12">
        <f>D3+E3</f>
        <v>863</v>
      </c>
      <c r="G3" s="19" t="s">
        <v>68</v>
      </c>
      <c r="H3" s="19" t="s">
        <v>69</v>
      </c>
      <c r="I3" s="19">
        <v>1964</v>
      </c>
      <c r="J3" s="19" t="s">
        <v>70</v>
      </c>
      <c r="K3" s="25">
        <v>46</v>
      </c>
      <c r="L3" s="25"/>
      <c r="M3" s="25">
        <v>50</v>
      </c>
      <c r="N3" s="25"/>
      <c r="O3" s="25">
        <v>47</v>
      </c>
      <c r="P3" s="25">
        <v>49</v>
      </c>
      <c r="Q3" s="25">
        <v>46</v>
      </c>
      <c r="R3" s="25">
        <v>50</v>
      </c>
      <c r="S3" s="25"/>
      <c r="T3" s="25"/>
      <c r="U3" s="25"/>
      <c r="V3" s="25"/>
      <c r="W3" s="25">
        <v>50</v>
      </c>
      <c r="X3" s="25">
        <v>49</v>
      </c>
      <c r="Y3" s="25"/>
      <c r="Z3" s="25"/>
      <c r="AA3" s="25"/>
      <c r="AB3" s="25">
        <v>50</v>
      </c>
      <c r="AC3" s="25">
        <v>49</v>
      </c>
      <c r="AD3" s="25"/>
      <c r="AE3" s="25"/>
      <c r="AF3" s="25">
        <v>50</v>
      </c>
      <c r="AG3" s="25">
        <v>48</v>
      </c>
      <c r="AH3" s="25"/>
      <c r="AI3" s="25">
        <v>50</v>
      </c>
      <c r="AJ3" s="25"/>
      <c r="AK3" s="25">
        <v>48</v>
      </c>
      <c r="AL3" s="25">
        <v>47</v>
      </c>
      <c r="AM3" s="25">
        <v>48</v>
      </c>
      <c r="AN3" s="25"/>
      <c r="AO3" s="25">
        <v>48</v>
      </c>
      <c r="AP3" s="25"/>
      <c r="AQ3" s="25"/>
      <c r="AR3" s="25">
        <v>50</v>
      </c>
      <c r="AS3" s="25">
        <v>50</v>
      </c>
      <c r="AT3" s="25">
        <v>47</v>
      </c>
      <c r="AU3" s="1">
        <v>50</v>
      </c>
      <c r="AV3" s="10">
        <v>50</v>
      </c>
    </row>
    <row r="4" spans="1:48" s="9" customFormat="1" ht="13.5" customHeight="1">
      <c r="A4" s="2">
        <v>2</v>
      </c>
      <c r="B4" s="10">
        <f>SUM(K4:AV4)</f>
        <v>1034</v>
      </c>
      <c r="C4" s="11">
        <f>COUNT(K4:AV4)</f>
        <v>22</v>
      </c>
      <c r="D4" s="11">
        <f>IF(COUNT(K4:AV4)&gt;0,LARGE(K4:AV4,1),0)+IF(COUNT(K4:AV4)&gt;1,LARGE(K4:AV4,2),0)+IF(COUNT(K4:AV4)&gt;2,LARGE(K4:AV4,3),0)+IF(COUNT(K4:AV4)&gt;3,LARGE(K4:AV4,4),0)+IF(COUNT(K4:AV4)&gt;4,LARGE(K4:AV4,5),0)+IF(COUNT(K4:AV4)&gt;5,LARGE(K4:AV4,6),0)+IF(COUNT(K4:AV4)&gt;6,LARGE(K4:AV4,7),0)+IF(COUNT(K4:AV4)&gt;7,LARGE(K4:AV4,8),0)+IF(COUNT(K4:AV4)&gt;8,LARGE(K4:AV4,9),0)+IF(COUNT(K4:AV4)&gt;9,LARGE(K4:AV4,10),0)+IF(COUNT(K4:AV4)&gt;10,LARGE(K4:AV4,11),0)+IF(COUNT(K4:AV4)&gt;11,LARGE(K4:AV4,12),0)+IF(COUNT(K4:AV4)&gt;12,LARGE(K4:AV4,13),0)+IF(COUNT(K4:AV4)&gt;13,LARGE(K4:AV4,14),0)+IF(COUNT(K4:AV4)&gt;14,LARGE(K4:AV4,15),0)</f>
        <v>726</v>
      </c>
      <c r="E4" s="11">
        <f>IF(COUNT(K4:AV4)&lt;22,IF(COUNT(K4:AV4)&gt;14,(COUNT(K4:AV4)-15),0)*20,120)</f>
        <v>120</v>
      </c>
      <c r="F4" s="12">
        <f>D4+E4</f>
        <v>846</v>
      </c>
      <c r="G4" s="19" t="s">
        <v>41</v>
      </c>
      <c r="H4" s="19" t="s">
        <v>34</v>
      </c>
      <c r="I4" s="19">
        <v>1963</v>
      </c>
      <c r="J4" s="19" t="s">
        <v>71</v>
      </c>
      <c r="K4" s="25">
        <v>45</v>
      </c>
      <c r="L4" s="19">
        <v>46</v>
      </c>
      <c r="M4" s="19">
        <v>49</v>
      </c>
      <c r="N4" s="25"/>
      <c r="O4" s="25"/>
      <c r="P4" s="25"/>
      <c r="Q4" s="25">
        <v>45</v>
      </c>
      <c r="R4" s="19">
        <v>46</v>
      </c>
      <c r="S4" s="25">
        <v>40</v>
      </c>
      <c r="T4" s="25">
        <v>50</v>
      </c>
      <c r="U4" s="25">
        <v>46</v>
      </c>
      <c r="V4" s="25"/>
      <c r="W4" s="25"/>
      <c r="X4" s="25">
        <v>48</v>
      </c>
      <c r="Y4" s="25">
        <v>50</v>
      </c>
      <c r="Z4" s="25">
        <v>49</v>
      </c>
      <c r="AA4" s="25">
        <v>48</v>
      </c>
      <c r="AB4" s="25"/>
      <c r="AC4" s="25">
        <v>50</v>
      </c>
      <c r="AD4" s="25">
        <v>50</v>
      </c>
      <c r="AE4" s="25">
        <v>50</v>
      </c>
      <c r="AF4" s="25">
        <v>42</v>
      </c>
      <c r="AG4" s="25"/>
      <c r="AH4" s="25">
        <v>45</v>
      </c>
      <c r="AI4" s="25">
        <v>49</v>
      </c>
      <c r="AJ4" s="19">
        <v>48</v>
      </c>
      <c r="AK4" s="25">
        <v>45</v>
      </c>
      <c r="AL4" s="25"/>
      <c r="AM4" s="25"/>
      <c r="AN4" s="25"/>
      <c r="AO4" s="25"/>
      <c r="AP4" s="25">
        <v>47</v>
      </c>
      <c r="AQ4" s="25"/>
      <c r="AR4" s="25">
        <v>46</v>
      </c>
      <c r="AS4" s="25"/>
      <c r="AT4" s="25"/>
      <c r="AU4" s="1"/>
      <c r="AV4" s="10"/>
    </row>
    <row r="5" spans="1:48" s="9" customFormat="1" ht="13.5" customHeight="1">
      <c r="A5" s="2">
        <v>3</v>
      </c>
      <c r="B5" s="10">
        <f>SUM(K5:AV5)</f>
        <v>1205</v>
      </c>
      <c r="C5" s="11">
        <f>COUNT(K5:AV5)</f>
        <v>26</v>
      </c>
      <c r="D5" s="11">
        <f>IF(COUNT(K5:AV5)&gt;0,LARGE(K5:AV5,1),0)+IF(COUNT(K5:AV5)&gt;1,LARGE(K5:AV5,2),0)+IF(COUNT(K5:AV5)&gt;2,LARGE(K5:AV5,3),0)+IF(COUNT(K5:AV5)&gt;3,LARGE(K5:AV5,4),0)+IF(COUNT(K5:AV5)&gt;4,LARGE(K5:AV5,5),0)+IF(COUNT(K5:AV5)&gt;5,LARGE(K5:AV5,6),0)+IF(COUNT(K5:AV5)&gt;6,LARGE(K5:AV5,7),0)+IF(COUNT(K5:AV5)&gt;7,LARGE(K5:AV5,8),0)+IF(COUNT(K5:AV5)&gt;8,LARGE(K5:AV5,9),0)+IF(COUNT(K5:AV5)&gt;9,LARGE(K5:AV5,10),0)+IF(COUNT(K5:AV5)&gt;10,LARGE(K5:AV5,11),0)+IF(COUNT(K5:AV5)&gt;11,LARGE(K5:AV5,12),0)+IF(COUNT(K5:AV5)&gt;12,LARGE(K5:AV5,13),0)+IF(COUNT(K5:AV5)&gt;13,LARGE(K5:AV5,14),0)+IF(COUNT(K5:AV5)&gt;14,LARGE(K5:AV5,15),0)</f>
        <v>722</v>
      </c>
      <c r="E5" s="11">
        <f>IF(COUNT(K5:AV5)&lt;22,IF(COUNT(K5:AV5)&gt;14,(COUNT(K5:AV5)-15),0)*20,120)</f>
        <v>120</v>
      </c>
      <c r="F5" s="12">
        <f>D5+E5</f>
        <v>842</v>
      </c>
      <c r="G5" s="19" t="s">
        <v>25</v>
      </c>
      <c r="H5" s="19" t="s">
        <v>35</v>
      </c>
      <c r="I5" s="19">
        <v>1962</v>
      </c>
      <c r="J5" s="19" t="s">
        <v>26</v>
      </c>
      <c r="K5" s="19">
        <v>42</v>
      </c>
      <c r="L5" s="19">
        <v>45</v>
      </c>
      <c r="M5" s="25">
        <v>49</v>
      </c>
      <c r="N5" s="25">
        <v>46</v>
      </c>
      <c r="O5" s="19">
        <v>35</v>
      </c>
      <c r="P5" s="25">
        <v>48</v>
      </c>
      <c r="Q5" s="25">
        <v>44</v>
      </c>
      <c r="R5" s="25"/>
      <c r="S5" s="25"/>
      <c r="T5" s="25">
        <v>41</v>
      </c>
      <c r="U5" s="25">
        <v>46</v>
      </c>
      <c r="V5" s="25">
        <v>46</v>
      </c>
      <c r="W5" s="25"/>
      <c r="X5" s="25">
        <v>50</v>
      </c>
      <c r="Y5" s="25"/>
      <c r="Z5" s="25"/>
      <c r="AA5" s="25"/>
      <c r="AB5" s="23">
        <v>47</v>
      </c>
      <c r="AC5" s="23">
        <v>48</v>
      </c>
      <c r="AD5" s="25">
        <v>49</v>
      </c>
      <c r="AE5" s="25"/>
      <c r="AF5" s="25">
        <v>46</v>
      </c>
      <c r="AG5" s="25"/>
      <c r="AH5" s="25"/>
      <c r="AI5" s="19">
        <v>49</v>
      </c>
      <c r="AJ5" s="25"/>
      <c r="AK5" s="25">
        <v>46</v>
      </c>
      <c r="AL5" s="19">
        <v>46</v>
      </c>
      <c r="AM5" s="25">
        <v>47</v>
      </c>
      <c r="AN5" s="25">
        <v>49</v>
      </c>
      <c r="AO5" s="25"/>
      <c r="AP5" s="25">
        <v>50</v>
      </c>
      <c r="AQ5" s="25"/>
      <c r="AR5" s="25">
        <v>47</v>
      </c>
      <c r="AS5" s="25">
        <v>48</v>
      </c>
      <c r="AT5" s="25">
        <v>46</v>
      </c>
      <c r="AU5" s="1">
        <v>47</v>
      </c>
      <c r="AV5" s="11">
        <v>48</v>
      </c>
    </row>
    <row r="6" spans="1:48" s="9" customFormat="1" ht="13.5" customHeight="1">
      <c r="A6" s="2">
        <v>4</v>
      </c>
      <c r="B6" s="10">
        <f>SUM(K6:AV6)</f>
        <v>649</v>
      </c>
      <c r="C6" s="11">
        <f>COUNT(K6:AV6)</f>
        <v>13</v>
      </c>
      <c r="D6" s="11">
        <f>IF(COUNT(K6:AV6)&gt;0,LARGE(K6:AV6,1),0)+IF(COUNT(K6:AV6)&gt;1,LARGE(K6:AV6,2),0)+IF(COUNT(K6:AV6)&gt;2,LARGE(K6:AV6,3),0)+IF(COUNT(K6:AV6)&gt;3,LARGE(K6:AV6,4),0)+IF(COUNT(K6:AV6)&gt;4,LARGE(K6:AV6,5),0)+IF(COUNT(K6:AV6)&gt;5,LARGE(K6:AV6,6),0)+IF(COUNT(K6:AV6)&gt;6,LARGE(K6:AV6,7),0)+IF(COUNT(K6:AV6)&gt;7,LARGE(K6:AV6,8),0)+IF(COUNT(K6:AV6)&gt;8,LARGE(K6:AV6,9),0)+IF(COUNT(K6:AV6)&gt;9,LARGE(K6:AV6,10),0)+IF(COUNT(K6:AV6)&gt;10,LARGE(K6:AV6,11),0)+IF(COUNT(K6:AV6)&gt;11,LARGE(K6:AV6,12),0)+IF(COUNT(K6:AV6)&gt;12,LARGE(K6:AV6,13),0)+IF(COUNT(K6:AV6)&gt;13,LARGE(K6:AV6,14),0)+IF(COUNT(K6:AV6)&gt;14,LARGE(K6:AV6,15),0)</f>
        <v>649</v>
      </c>
      <c r="E6" s="11">
        <f>IF(COUNT(K6:AV6)&lt;22,IF(COUNT(K6:AV6)&gt;14,(COUNT(K6:AV6)-15),0)*20,120)</f>
        <v>0</v>
      </c>
      <c r="F6" s="12">
        <f>D6+E6</f>
        <v>649</v>
      </c>
      <c r="G6" s="19" t="s">
        <v>63</v>
      </c>
      <c r="H6" s="19" t="s">
        <v>64</v>
      </c>
      <c r="I6" s="19">
        <v>1964</v>
      </c>
      <c r="J6" s="19" t="s">
        <v>65</v>
      </c>
      <c r="K6" s="25">
        <v>49</v>
      </c>
      <c r="L6" s="19">
        <v>50</v>
      </c>
      <c r="M6" s="25"/>
      <c r="N6" s="25">
        <v>50</v>
      </c>
      <c r="O6" s="25">
        <v>50</v>
      </c>
      <c r="P6" s="25">
        <v>50</v>
      </c>
      <c r="Q6" s="25">
        <v>50</v>
      </c>
      <c r="R6" s="19">
        <v>50</v>
      </c>
      <c r="S6" s="25"/>
      <c r="T6" s="25"/>
      <c r="U6" s="25">
        <v>50</v>
      </c>
      <c r="V6" s="25"/>
      <c r="W6" s="25"/>
      <c r="X6" s="25">
        <v>50</v>
      </c>
      <c r="Y6" s="25"/>
      <c r="Z6" s="25">
        <v>50</v>
      </c>
      <c r="AA6" s="25">
        <v>50</v>
      </c>
      <c r="AB6" s="25"/>
      <c r="AC6" s="19">
        <v>50</v>
      </c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>
        <v>50</v>
      </c>
      <c r="AP6" s="25"/>
      <c r="AQ6" s="25"/>
      <c r="AR6" s="25"/>
      <c r="AS6" s="25"/>
      <c r="AT6" s="25"/>
      <c r="AU6" s="1"/>
      <c r="AV6" s="10"/>
    </row>
    <row r="7" spans="1:48" s="9" customFormat="1" ht="13.5" customHeight="1">
      <c r="A7" s="2"/>
      <c r="B7" s="10"/>
      <c r="C7" s="11"/>
      <c r="D7" s="11"/>
      <c r="E7" s="11"/>
      <c r="F7" s="12"/>
      <c r="G7" s="19"/>
      <c r="H7" s="19"/>
      <c r="I7" s="19"/>
      <c r="J7" s="19"/>
      <c r="K7" s="25"/>
      <c r="L7" s="19"/>
      <c r="M7" s="25"/>
      <c r="N7" s="25"/>
      <c r="O7" s="25"/>
      <c r="P7" s="25"/>
      <c r="Q7" s="25"/>
      <c r="R7" s="19"/>
      <c r="S7" s="25"/>
      <c r="T7" s="25"/>
      <c r="U7" s="25"/>
      <c r="V7" s="25"/>
      <c r="W7" s="25"/>
      <c r="X7" s="25"/>
      <c r="Y7" s="25"/>
      <c r="Z7" s="25"/>
      <c r="AA7" s="25"/>
      <c r="AB7" s="25"/>
      <c r="AC7" s="19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1"/>
      <c r="AV7" s="10"/>
    </row>
    <row r="8" spans="1:48" s="9" customFormat="1" ht="13.5" customHeight="1">
      <c r="A8" s="2"/>
      <c r="B8" s="10">
        <f aca="true" t="shared" si="0" ref="B8:B19">SUM(K8:AV8)</f>
        <v>447</v>
      </c>
      <c r="C8" s="11">
        <f aca="true" t="shared" si="1" ref="C8:C19">COUNT(K8:AV8)</f>
        <v>9</v>
      </c>
      <c r="D8" s="11">
        <f aca="true" t="shared" si="2" ref="D8:D19">IF(COUNT(K8:AV8)&gt;0,LARGE(K8:AV8,1),0)+IF(COUNT(K8:AV8)&gt;1,LARGE(K8:AV8,2),0)+IF(COUNT(K8:AV8)&gt;2,LARGE(K8:AV8,3),0)+IF(COUNT(K8:AV8)&gt;3,LARGE(K8:AV8,4),0)+IF(COUNT(K8:AV8)&gt;4,LARGE(K8:AV8,5),0)+IF(COUNT(K8:AV8)&gt;5,LARGE(K8:AV8,6),0)+IF(COUNT(K8:AV8)&gt;6,LARGE(K8:AV8,7),0)+IF(COUNT(K8:AV8)&gt;7,LARGE(K8:AV8,8),0)+IF(COUNT(K8:AV8)&gt;8,LARGE(K8:AV8,9),0)+IF(COUNT(K8:AV8)&gt;9,LARGE(K8:AV8,10),0)+IF(COUNT(K8:AV8)&gt;10,LARGE(K8:AV8,11),0)+IF(COUNT(K8:AV8)&gt;11,LARGE(K8:AV8,12),0)+IF(COUNT(K8:AV8)&gt;12,LARGE(K8:AV8,13),0)+IF(COUNT(K8:AV8)&gt;13,LARGE(K8:AV8,14),0)+IF(COUNT(K8:AV8)&gt;14,LARGE(K8:AV8,15),0)</f>
        <v>447</v>
      </c>
      <c r="E8" s="11">
        <f aca="true" t="shared" si="3" ref="E8:E19">IF(COUNT(K8:AV8)&lt;22,IF(COUNT(K8:AV8)&gt;14,(COUNT(K8:AV8)-15),0)*20,120)</f>
        <v>0</v>
      </c>
      <c r="F8" s="12">
        <f aca="true" t="shared" si="4" ref="F8:F19">D8+E8</f>
        <v>447</v>
      </c>
      <c r="G8" s="25" t="s">
        <v>27</v>
      </c>
      <c r="H8" s="25" t="s">
        <v>28</v>
      </c>
      <c r="I8" s="25">
        <v>1961</v>
      </c>
      <c r="J8" s="25" t="s">
        <v>29</v>
      </c>
      <c r="K8" s="19">
        <v>50</v>
      </c>
      <c r="L8" s="25"/>
      <c r="M8" s="25"/>
      <c r="N8" s="25"/>
      <c r="O8" s="19">
        <v>50</v>
      </c>
      <c r="P8" s="25"/>
      <c r="Q8" s="25">
        <v>49</v>
      </c>
      <c r="R8" s="25"/>
      <c r="S8" s="25"/>
      <c r="T8" s="25"/>
      <c r="U8" s="25"/>
      <c r="V8" s="25">
        <v>50</v>
      </c>
      <c r="W8" s="25">
        <v>50</v>
      </c>
      <c r="X8" s="25"/>
      <c r="Y8" s="25"/>
      <c r="Z8" s="25"/>
      <c r="AA8" s="25"/>
      <c r="AB8" s="25"/>
      <c r="AC8" s="23">
        <v>50</v>
      </c>
      <c r="AD8" s="25"/>
      <c r="AE8" s="25"/>
      <c r="AF8" s="25"/>
      <c r="AG8" s="25">
        <v>49</v>
      </c>
      <c r="AH8" s="25"/>
      <c r="AI8" s="25"/>
      <c r="AJ8" s="25"/>
      <c r="AK8" s="25"/>
      <c r="AL8" s="25"/>
      <c r="AM8" s="25">
        <v>50</v>
      </c>
      <c r="AN8" s="25"/>
      <c r="AO8" s="25">
        <v>49</v>
      </c>
      <c r="AP8" s="25"/>
      <c r="AQ8" s="25"/>
      <c r="AR8" s="25"/>
      <c r="AS8" s="25"/>
      <c r="AT8" s="25"/>
      <c r="AU8" s="1"/>
      <c r="AV8" s="10"/>
    </row>
    <row r="9" spans="1:48" s="9" customFormat="1" ht="13.5" customHeight="1">
      <c r="A9" s="2"/>
      <c r="B9" s="10">
        <f t="shared" si="0"/>
        <v>283</v>
      </c>
      <c r="C9" s="11">
        <f t="shared" si="1"/>
        <v>6</v>
      </c>
      <c r="D9" s="11">
        <f t="shared" si="2"/>
        <v>283</v>
      </c>
      <c r="E9" s="11">
        <f t="shared" si="3"/>
        <v>0</v>
      </c>
      <c r="F9" s="12">
        <f t="shared" si="4"/>
        <v>283</v>
      </c>
      <c r="G9" s="25" t="s">
        <v>60</v>
      </c>
      <c r="H9" s="25" t="s">
        <v>61</v>
      </c>
      <c r="I9" s="25">
        <v>1960</v>
      </c>
      <c r="J9" s="25" t="s">
        <v>62</v>
      </c>
      <c r="K9" s="19">
        <v>44</v>
      </c>
      <c r="L9" s="21">
        <v>47</v>
      </c>
      <c r="M9" s="25"/>
      <c r="N9" s="25"/>
      <c r="O9" s="25"/>
      <c r="P9" s="25"/>
      <c r="Q9" s="25"/>
      <c r="R9" s="25"/>
      <c r="S9" s="25"/>
      <c r="T9" s="25">
        <v>43</v>
      </c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>
        <v>50</v>
      </c>
      <c r="AT9" s="25"/>
      <c r="AU9" s="1">
        <v>49</v>
      </c>
      <c r="AV9" s="11">
        <v>50</v>
      </c>
    </row>
    <row r="10" spans="1:47" s="9" customFormat="1" ht="13.5" customHeight="1">
      <c r="A10" s="2"/>
      <c r="B10" s="10">
        <f t="shared" si="0"/>
        <v>266</v>
      </c>
      <c r="C10" s="11">
        <f t="shared" si="1"/>
        <v>6</v>
      </c>
      <c r="D10" s="11">
        <f t="shared" si="2"/>
        <v>266</v>
      </c>
      <c r="E10" s="11">
        <f t="shared" si="3"/>
        <v>0</v>
      </c>
      <c r="F10" s="12">
        <f t="shared" si="4"/>
        <v>266</v>
      </c>
      <c r="G10" s="25" t="s">
        <v>73</v>
      </c>
      <c r="H10" s="25" t="s">
        <v>74</v>
      </c>
      <c r="I10" s="25">
        <v>1964</v>
      </c>
      <c r="J10" s="25" t="s">
        <v>40</v>
      </c>
      <c r="K10" s="25">
        <v>41</v>
      </c>
      <c r="L10" s="25"/>
      <c r="M10" s="25"/>
      <c r="N10" s="25"/>
      <c r="O10" s="25">
        <v>41</v>
      </c>
      <c r="P10" s="25"/>
      <c r="Q10" s="25"/>
      <c r="R10" s="25"/>
      <c r="S10" s="25"/>
      <c r="T10" s="25"/>
      <c r="U10" s="25"/>
      <c r="V10" s="25">
        <v>42</v>
      </c>
      <c r="W10" s="25"/>
      <c r="X10" s="25"/>
      <c r="Y10" s="25"/>
      <c r="Z10" s="25"/>
      <c r="AA10" s="25"/>
      <c r="AB10" s="19">
        <v>49</v>
      </c>
      <c r="AC10" s="19">
        <v>48</v>
      </c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>
        <v>45</v>
      </c>
      <c r="AU10" s="1"/>
    </row>
    <row r="11" spans="1:47" s="9" customFormat="1" ht="13.5" customHeight="1">
      <c r="A11" s="2"/>
      <c r="B11" s="10">
        <f t="shared" si="0"/>
        <v>241</v>
      </c>
      <c r="C11" s="11">
        <f t="shared" si="1"/>
        <v>5</v>
      </c>
      <c r="D11" s="11">
        <f t="shared" si="2"/>
        <v>241</v>
      </c>
      <c r="E11" s="11">
        <f t="shared" si="3"/>
        <v>0</v>
      </c>
      <c r="F11" s="12">
        <f t="shared" si="4"/>
        <v>241</v>
      </c>
      <c r="G11" s="20" t="s">
        <v>75</v>
      </c>
      <c r="H11" s="20" t="s">
        <v>76</v>
      </c>
      <c r="I11" s="20">
        <v>1960</v>
      </c>
      <c r="J11" s="20" t="s">
        <v>77</v>
      </c>
      <c r="K11" s="25"/>
      <c r="L11" s="21">
        <v>49</v>
      </c>
      <c r="M11" s="25"/>
      <c r="N11" s="25">
        <v>49</v>
      </c>
      <c r="O11" s="25"/>
      <c r="P11" s="25"/>
      <c r="Q11" s="25"/>
      <c r="R11" s="25"/>
      <c r="S11" s="25"/>
      <c r="T11" s="25"/>
      <c r="U11" s="25">
        <v>48</v>
      </c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>
        <v>46</v>
      </c>
      <c r="AM11" s="25"/>
      <c r="AN11" s="25"/>
      <c r="AO11" s="25"/>
      <c r="AP11" s="25"/>
      <c r="AQ11" s="19">
        <v>49</v>
      </c>
      <c r="AR11" s="25"/>
      <c r="AS11" s="25"/>
      <c r="AT11" s="25"/>
      <c r="AU11" s="1"/>
    </row>
    <row r="12" spans="1:48" s="9" customFormat="1" ht="13.5" customHeight="1">
      <c r="A12" s="2"/>
      <c r="B12" s="10">
        <f t="shared" si="0"/>
        <v>246</v>
      </c>
      <c r="C12" s="11">
        <f t="shared" si="1"/>
        <v>5</v>
      </c>
      <c r="D12" s="11">
        <f t="shared" si="2"/>
        <v>246</v>
      </c>
      <c r="E12" s="11">
        <f t="shared" si="3"/>
        <v>0</v>
      </c>
      <c r="F12" s="12">
        <f t="shared" si="4"/>
        <v>246</v>
      </c>
      <c r="G12" s="25" t="s">
        <v>93</v>
      </c>
      <c r="H12" s="25" t="s">
        <v>84</v>
      </c>
      <c r="I12" s="25">
        <v>1963</v>
      </c>
      <c r="J12" s="25" t="s">
        <v>30</v>
      </c>
      <c r="K12" s="25"/>
      <c r="L12" s="25"/>
      <c r="M12" s="25"/>
      <c r="N12" s="25"/>
      <c r="O12" s="19">
        <v>47</v>
      </c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19"/>
      <c r="AA12" s="25"/>
      <c r="AB12" s="23">
        <v>50</v>
      </c>
      <c r="AC12" s="21">
        <v>49</v>
      </c>
      <c r="AD12" s="25"/>
      <c r="AE12" s="25"/>
      <c r="AF12" s="25"/>
      <c r="AG12" s="25"/>
      <c r="AH12" s="25"/>
      <c r="AI12" s="25"/>
      <c r="AJ12" s="25"/>
      <c r="AK12" s="25">
        <v>50</v>
      </c>
      <c r="AL12" s="25"/>
      <c r="AM12" s="25"/>
      <c r="AN12" s="25"/>
      <c r="AO12" s="25"/>
      <c r="AP12" s="25"/>
      <c r="AQ12" s="25"/>
      <c r="AR12" s="25"/>
      <c r="AS12" s="25"/>
      <c r="AT12" s="25">
        <v>50</v>
      </c>
      <c r="AU12" s="26"/>
      <c r="AV12" s="26"/>
    </row>
    <row r="13" spans="1:47" s="9" customFormat="1" ht="13.5" customHeight="1">
      <c r="A13" s="2"/>
      <c r="B13" s="10">
        <f t="shared" si="0"/>
        <v>214</v>
      </c>
      <c r="C13" s="11">
        <f t="shared" si="1"/>
        <v>5</v>
      </c>
      <c r="D13" s="11">
        <f t="shared" si="2"/>
        <v>214</v>
      </c>
      <c r="E13" s="11">
        <f t="shared" si="3"/>
        <v>0</v>
      </c>
      <c r="F13" s="12">
        <f t="shared" si="4"/>
        <v>214</v>
      </c>
      <c r="G13" s="25" t="s">
        <v>72</v>
      </c>
      <c r="H13" s="25" t="s">
        <v>42</v>
      </c>
      <c r="I13" s="25">
        <v>1963</v>
      </c>
      <c r="J13" s="25" t="s">
        <v>39</v>
      </c>
      <c r="K13" s="25">
        <v>43</v>
      </c>
      <c r="L13" s="25"/>
      <c r="M13" s="25"/>
      <c r="N13" s="25"/>
      <c r="O13" s="19">
        <v>38</v>
      </c>
      <c r="P13" s="25"/>
      <c r="Q13" s="25">
        <v>43</v>
      </c>
      <c r="R13" s="25"/>
      <c r="S13" s="25"/>
      <c r="T13" s="25"/>
      <c r="U13" s="25"/>
      <c r="V13" s="25"/>
      <c r="W13" s="25"/>
      <c r="X13" s="25"/>
      <c r="Y13" s="25"/>
      <c r="Z13" s="19">
        <v>43</v>
      </c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>
        <v>47</v>
      </c>
      <c r="AP13" s="25"/>
      <c r="AQ13" s="25"/>
      <c r="AR13" s="25"/>
      <c r="AS13" s="25"/>
      <c r="AT13" s="25"/>
      <c r="AU13" s="1"/>
    </row>
    <row r="14" spans="1:47" s="9" customFormat="1" ht="13.5" customHeight="1">
      <c r="A14" s="2"/>
      <c r="B14" s="10">
        <f t="shared" si="0"/>
        <v>238</v>
      </c>
      <c r="C14" s="11">
        <f t="shared" si="1"/>
        <v>5</v>
      </c>
      <c r="D14" s="11">
        <f t="shared" si="2"/>
        <v>238</v>
      </c>
      <c r="E14" s="11">
        <f t="shared" si="3"/>
        <v>0</v>
      </c>
      <c r="F14" s="12">
        <f t="shared" si="4"/>
        <v>238</v>
      </c>
      <c r="G14" s="25" t="s">
        <v>80</v>
      </c>
      <c r="H14" s="27" t="s">
        <v>81</v>
      </c>
      <c r="I14" s="27" t="s">
        <v>82</v>
      </c>
      <c r="J14" s="27" t="s">
        <v>83</v>
      </c>
      <c r="K14" s="25"/>
      <c r="L14" s="25"/>
      <c r="M14" s="25"/>
      <c r="N14" s="25">
        <v>47</v>
      </c>
      <c r="O14" s="25"/>
      <c r="P14" s="25"/>
      <c r="Q14" s="25"/>
      <c r="R14" s="25"/>
      <c r="S14" s="25"/>
      <c r="T14" s="25"/>
      <c r="U14" s="25"/>
      <c r="V14" s="25"/>
      <c r="W14" s="25">
        <v>47</v>
      </c>
      <c r="X14" s="25"/>
      <c r="Y14" s="25"/>
      <c r="Z14" s="19">
        <v>49</v>
      </c>
      <c r="AA14" s="25"/>
      <c r="AB14" s="25"/>
      <c r="AC14" s="25"/>
      <c r="AD14" s="25"/>
      <c r="AE14" s="25"/>
      <c r="AF14" s="25"/>
      <c r="AG14" s="25"/>
      <c r="AH14" s="25">
        <v>46</v>
      </c>
      <c r="AI14" s="25"/>
      <c r="AJ14" s="25"/>
      <c r="AK14" s="25"/>
      <c r="AL14" s="25"/>
      <c r="AM14" s="25">
        <v>49</v>
      </c>
      <c r="AN14" s="25"/>
      <c r="AO14" s="25"/>
      <c r="AP14" s="25"/>
      <c r="AQ14" s="25"/>
      <c r="AR14" s="25"/>
      <c r="AS14" s="25"/>
      <c r="AT14" s="25"/>
      <c r="AU14" s="1"/>
    </row>
    <row r="15" spans="1:47" s="9" customFormat="1" ht="13.5" customHeight="1">
      <c r="A15" s="2"/>
      <c r="B15" s="10">
        <f t="shared" si="0"/>
        <v>200</v>
      </c>
      <c r="C15" s="11">
        <f t="shared" si="1"/>
        <v>4</v>
      </c>
      <c r="D15" s="11">
        <f t="shared" si="2"/>
        <v>200</v>
      </c>
      <c r="E15" s="11">
        <f t="shared" si="3"/>
        <v>0</v>
      </c>
      <c r="F15" s="12">
        <f t="shared" si="4"/>
        <v>200</v>
      </c>
      <c r="G15" s="25" t="s">
        <v>78</v>
      </c>
      <c r="H15" s="25" t="s">
        <v>79</v>
      </c>
      <c r="I15" s="25">
        <v>1961</v>
      </c>
      <c r="J15" s="25" t="s">
        <v>39</v>
      </c>
      <c r="K15" s="25"/>
      <c r="L15" s="19"/>
      <c r="M15" s="19">
        <v>50</v>
      </c>
      <c r="N15" s="25"/>
      <c r="O15" s="25"/>
      <c r="P15" s="25"/>
      <c r="Q15" s="25"/>
      <c r="R15" s="25"/>
      <c r="S15" s="25">
        <v>50</v>
      </c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>
        <v>50</v>
      </c>
      <c r="AK15" s="25"/>
      <c r="AL15" s="25">
        <v>50</v>
      </c>
      <c r="AM15" s="25"/>
      <c r="AN15" s="25"/>
      <c r="AO15" s="25"/>
      <c r="AP15" s="25"/>
      <c r="AQ15" s="25"/>
      <c r="AR15" s="25"/>
      <c r="AS15" s="25"/>
      <c r="AT15" s="25"/>
      <c r="AU15" s="1"/>
    </row>
    <row r="16" spans="1:48" s="9" customFormat="1" ht="13.5" customHeight="1">
      <c r="A16" s="2"/>
      <c r="B16" s="10">
        <f t="shared" si="0"/>
        <v>183</v>
      </c>
      <c r="C16" s="11">
        <f t="shared" si="1"/>
        <v>4</v>
      </c>
      <c r="D16" s="11">
        <f t="shared" si="2"/>
        <v>183</v>
      </c>
      <c r="E16" s="11">
        <f t="shared" si="3"/>
        <v>0</v>
      </c>
      <c r="F16" s="12">
        <f t="shared" si="4"/>
        <v>183</v>
      </c>
      <c r="G16" s="25" t="s">
        <v>88</v>
      </c>
      <c r="H16" s="25" t="s">
        <v>89</v>
      </c>
      <c r="I16" s="25">
        <v>1964</v>
      </c>
      <c r="J16" s="25" t="s">
        <v>87</v>
      </c>
      <c r="K16" s="25"/>
      <c r="L16" s="25"/>
      <c r="M16" s="25"/>
      <c r="N16" s="25"/>
      <c r="O16" s="25"/>
      <c r="P16" s="25"/>
      <c r="Q16" s="25"/>
      <c r="R16" s="25"/>
      <c r="S16" s="25">
        <v>39</v>
      </c>
      <c r="T16" s="25"/>
      <c r="U16" s="25"/>
      <c r="V16" s="25"/>
      <c r="W16" s="25"/>
      <c r="X16" s="25">
        <v>47</v>
      </c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19">
        <v>49</v>
      </c>
      <c r="AK16" s="25"/>
      <c r="AL16" s="25"/>
      <c r="AM16" s="25"/>
      <c r="AN16" s="25"/>
      <c r="AO16" s="25"/>
      <c r="AP16" s="25"/>
      <c r="AQ16" s="25"/>
      <c r="AR16" s="25">
        <v>48</v>
      </c>
      <c r="AS16" s="25"/>
      <c r="AT16" s="25"/>
      <c r="AU16" s="26"/>
      <c r="AV16" s="26"/>
    </row>
    <row r="17" spans="1:48" s="9" customFormat="1" ht="13.5" customHeight="1">
      <c r="A17" s="2"/>
      <c r="B17" s="10">
        <f t="shared" si="0"/>
        <v>182</v>
      </c>
      <c r="C17" s="11">
        <f t="shared" si="1"/>
        <v>4</v>
      </c>
      <c r="D17" s="11">
        <f t="shared" si="2"/>
        <v>182</v>
      </c>
      <c r="E17" s="11">
        <f t="shared" si="3"/>
        <v>0</v>
      </c>
      <c r="F17" s="12">
        <f t="shared" si="4"/>
        <v>182</v>
      </c>
      <c r="G17" s="25" t="s">
        <v>90</v>
      </c>
      <c r="H17" s="25" t="s">
        <v>91</v>
      </c>
      <c r="I17" s="25">
        <v>1963</v>
      </c>
      <c r="J17" s="25" t="s">
        <v>38</v>
      </c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>
        <v>46</v>
      </c>
      <c r="X17" s="25"/>
      <c r="Y17" s="25"/>
      <c r="Z17" s="19">
        <v>46</v>
      </c>
      <c r="AA17" s="25"/>
      <c r="AB17" s="25"/>
      <c r="AC17" s="19">
        <v>47</v>
      </c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>
        <v>43</v>
      </c>
      <c r="AU17" s="26"/>
      <c r="AV17" s="26"/>
    </row>
    <row r="18" spans="1:47" s="9" customFormat="1" ht="13.5" customHeight="1">
      <c r="A18" s="2"/>
      <c r="B18" s="10">
        <f t="shared" si="0"/>
        <v>191</v>
      </c>
      <c r="C18" s="11">
        <f t="shared" si="1"/>
        <v>4</v>
      </c>
      <c r="D18" s="11">
        <f t="shared" si="2"/>
        <v>191</v>
      </c>
      <c r="E18" s="11">
        <f t="shared" si="3"/>
        <v>0</v>
      </c>
      <c r="F18" s="12">
        <f t="shared" si="4"/>
        <v>191</v>
      </c>
      <c r="G18" s="25" t="s">
        <v>85</v>
      </c>
      <c r="H18" s="25" t="s">
        <v>86</v>
      </c>
      <c r="I18" s="28">
        <v>1962</v>
      </c>
      <c r="J18" s="28" t="s">
        <v>37</v>
      </c>
      <c r="K18" s="25"/>
      <c r="L18" s="25"/>
      <c r="M18" s="25"/>
      <c r="N18" s="25"/>
      <c r="O18" s="25"/>
      <c r="P18" s="25">
        <v>46</v>
      </c>
      <c r="Q18" s="25"/>
      <c r="R18" s="19">
        <v>48</v>
      </c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>
        <v>49</v>
      </c>
      <c r="AL18" s="25"/>
      <c r="AM18" s="25"/>
      <c r="AN18" s="25"/>
      <c r="AO18" s="25"/>
      <c r="AP18" s="25"/>
      <c r="AQ18" s="25"/>
      <c r="AR18" s="25"/>
      <c r="AS18" s="25"/>
      <c r="AT18" s="25">
        <v>48</v>
      </c>
      <c r="AU18" s="1"/>
    </row>
    <row r="19" spans="1:47" s="9" customFormat="1" ht="13.5" customHeight="1">
      <c r="A19" s="2"/>
      <c r="B19" s="10">
        <f t="shared" si="0"/>
        <v>195</v>
      </c>
      <c r="C19" s="11">
        <f t="shared" si="1"/>
        <v>4</v>
      </c>
      <c r="D19" s="11">
        <f t="shared" si="2"/>
        <v>195</v>
      </c>
      <c r="E19" s="11">
        <f t="shared" si="3"/>
        <v>0</v>
      </c>
      <c r="F19" s="12">
        <f t="shared" si="4"/>
        <v>195</v>
      </c>
      <c r="G19" s="25" t="s">
        <v>66</v>
      </c>
      <c r="H19" s="25" t="s">
        <v>67</v>
      </c>
      <c r="I19" s="25">
        <v>1963</v>
      </c>
      <c r="J19" s="25" t="s">
        <v>36</v>
      </c>
      <c r="K19" s="25">
        <v>48</v>
      </c>
      <c r="L19" s="25"/>
      <c r="M19" s="25"/>
      <c r="N19" s="25"/>
      <c r="O19" s="19">
        <v>48</v>
      </c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>
        <v>49</v>
      </c>
      <c r="AB19" s="25"/>
      <c r="AC19" s="25"/>
      <c r="AD19" s="25"/>
      <c r="AE19" s="25"/>
      <c r="AF19" s="25">
        <v>50</v>
      </c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1"/>
    </row>
  </sheetData>
  <sheetProtection/>
  <autoFilter ref="A2:AU2"/>
  <mergeCells count="1">
    <mergeCell ref="A1:J1"/>
  </mergeCells>
  <hyperlinks>
    <hyperlink ref="G18" r:id="rId1" display="http://my4.raceresult.com/details/results.php?sl=6.24272.de.4.Ergebnislisten%7CZieleinlaufliste&amp;pp=229"/>
  </hyperlinks>
  <printOptions/>
  <pageMargins left="0.1968503937007874" right="0.1968503937007874" top="0.6692913385826772" bottom="0.1968503937007874" header="0.5118110236220472" footer="0.5118110236220472"/>
  <pageSetup fitToHeight="99" fitToWidth="1" horizontalDpi="600" verticalDpi="600" orientation="landscape" paperSize="9" scale="81" r:id="rId2"/>
  <headerFooter alignWithMargins="0">
    <oddHeader>&amp;L&amp;"Arial,Fett"Rur-Eifel-Volkslauf Cup 2010; Wertung: 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Pension</cp:lastModifiedBy>
  <cp:lastPrinted>2012-06-02T08:06:35Z</cp:lastPrinted>
  <dcterms:created xsi:type="dcterms:W3CDTF">2011-12-15T20:40:12Z</dcterms:created>
  <dcterms:modified xsi:type="dcterms:W3CDTF">2014-11-24T12:09:04Z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